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F:\NVLF\N2. Projecten\1. Terugkerend\7. Herziening kwaliteitsinstrumenten\Kwaliteitstoets Kwaliteitscyclus\2022\Definitief\"/>
    </mc:Choice>
  </mc:AlternateContent>
  <bookViews>
    <workbookView xWindow="-120" yWindow="-120" windowWidth="29040" windowHeight="15840" activeTab="1"/>
  </bookViews>
  <sheets>
    <sheet name="Toelichting zelfcheck" sheetId="4" r:id="rId1"/>
    <sheet name="Deel 1" sheetId="1" r:id="rId2"/>
    <sheet name="Deel 2" sheetId="2" r:id="rId3"/>
    <sheet name="Deel 3" sheetId="3" r:id="rId4"/>
    <sheet name="vraag 1.1-1.2" sheetId="5" r:id="rId5"/>
    <sheet name="vraag 1.3 - 1.5" sheetId="6" r:id="rId6"/>
    <sheet name="vraag 1.6 - 1.15" sheetId="7" r:id="rId7"/>
    <sheet name="vraag 2.2 - 2.4" sheetId="9" r:id="rId8"/>
    <sheet name="vraag 3.12 - 3.16" sheetId="8" r:id="rId9"/>
  </sheets>
  <definedNames>
    <definedName name="_ftn1" localSheetId="0">'Toelichting zelfcheck'!$C$72</definedName>
    <definedName name="_ftnref1" localSheetId="0">'Toelichting zelfcheck'!$D$35</definedName>
    <definedName name="A_Aanmelding">'Deel 1'!$B$8</definedName>
    <definedName name="A_Aanmelding_DTL">'Deel 1'!$B$39</definedName>
    <definedName name="B_Aanvullende_anamnese">'Deel 1'!$B$76</definedName>
    <definedName name="B_Privacy_Veiligheid">'Deel 3'!$C$50</definedName>
    <definedName name="C_Aanvullend_Onderzoek">'Deel 1'!$B$93</definedName>
    <definedName name="D_Analyse">'Deel 1'!$B$111</definedName>
    <definedName name="Deel_2_NVLF_Richtlijn">'Deel 2'!$A$1</definedName>
    <definedName name="Deel_3">'Deel 3'!$C$4</definedName>
    <definedName name="E_Behandelplan">'Deel 1'!$B$128</definedName>
    <definedName name="F_Behandeling">'Deel 1'!$B$159</definedName>
    <definedName name="G_Evaluatie">'Deel 1'!$B$168</definedName>
    <definedName name="H_Afsluiting">'Deel 1'!$B$202</definedName>
    <definedName name="Start_1.1">'vraag 1.1-1.2'!$A$4</definedName>
    <definedName name="Start_1.12">'vraag 1.6 - 1.15'!$A$13</definedName>
    <definedName name="Start_1.13">'vraag 1.6 - 1.15'!$A$21</definedName>
    <definedName name="Start_1.14">'vraag 1.6 - 1.15'!#REF!</definedName>
    <definedName name="Start_1.15">'vraag 1.6 - 1.15'!#REF!</definedName>
    <definedName name="Start_1.16">'vraag 1.6 - 1.15'!$A$35</definedName>
    <definedName name="Start_1.17">'vraag 1.6 - 1.15'!#REF!</definedName>
    <definedName name="Start_1.18">'vraag 1.6 - 1.15'!#REF!</definedName>
    <definedName name="Start_1.19">'vraag 1.6 - 1.15'!#REF!</definedName>
    <definedName name="Start_1.2">'vraag 1.1-1.2'!$A$45</definedName>
    <definedName name="Start_1.20_1.21">'vraag 1.6 - 1.15'!$A$45</definedName>
    <definedName name="Start_1.22">'vraag 1.6 - 1.15'!#REF!</definedName>
    <definedName name="Start_1.23">'vraag 1.6 - 1.15'!$A$50</definedName>
    <definedName name="Start_1.24">'vraag 1.6 - 1.15'!#REF!</definedName>
    <definedName name="Start_1.25">'vraag 1.6 - 1.15'!#REF!</definedName>
    <definedName name="Start_1.26">'vraag 1.6 - 1.15'!$A$61</definedName>
    <definedName name="Start_1.27">'vraag 1.6 - 1.15'!$A$65</definedName>
    <definedName name="Start_1.28">'vraag 1.6 - 1.15'!$A$69</definedName>
    <definedName name="Start_1.29">'vraag 1.6 - 1.15'!$A$84</definedName>
    <definedName name="Start_1.3">'vraag 1.3 - 1.5'!$A$4</definedName>
    <definedName name="Start_1.4_1.7">'vraag 1.3 - 1.5'!$A$36</definedName>
    <definedName name="Start_1.8_1.11">'vraag 1.6 - 1.15'!$A$6</definedName>
    <definedName name="Start_2.2">'vraag 2.2 - 2.4'!$A$1</definedName>
    <definedName name="Start_2.3">'vraag 2.2 - 2.4'!$A$25</definedName>
    <definedName name="Start_2.4">'vraag 2.2 - 2.4'!$A$53</definedName>
    <definedName name="Start_3.12_3.13">'vraag 3.12 - 3.16'!$A$6</definedName>
    <definedName name="Start_3.14_3.16">'vraag 3.12 - 3.16'!$A$11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51" i="9" l="1"/>
  <c r="AE34" i="9" l="1"/>
  <c r="AE51" i="9" l="1"/>
  <c r="AG51" i="9" s="1"/>
  <c r="AE88" i="9"/>
  <c r="AC88" i="9"/>
  <c r="AE72" i="9"/>
  <c r="AC72" i="9"/>
  <c r="AA72" i="9"/>
  <c r="Y72" i="9"/>
  <c r="W72" i="9"/>
  <c r="U72" i="9"/>
  <c r="S72" i="9"/>
  <c r="Q72" i="9"/>
  <c r="AG88" i="9" l="1"/>
  <c r="N101" i="1"/>
  <c r="N208" i="1" l="1"/>
  <c r="N197" i="1"/>
  <c r="N155" i="1"/>
  <c r="N144" i="1"/>
  <c r="N72" i="1"/>
  <c r="N46" i="3" l="1"/>
  <c r="N32" i="3"/>
  <c r="N38" i="1"/>
  <c r="N63" i="3" l="1"/>
  <c r="N72" i="2" l="1"/>
  <c r="N123" i="1"/>
  <c r="AO79" i="7"/>
  <c r="AM79" i="7"/>
  <c r="AK79" i="7"/>
  <c r="AI79" i="7"/>
  <c r="AG79" i="7"/>
  <c r="AE79" i="7"/>
  <c r="AC79" i="7"/>
  <c r="AA79" i="7"/>
  <c r="Y79" i="7"/>
  <c r="W79" i="7"/>
  <c r="U79" i="7"/>
  <c r="S79" i="7"/>
  <c r="Q79" i="7"/>
  <c r="O79" i="7"/>
  <c r="M79" i="7"/>
  <c r="AQ79" i="7" l="1"/>
  <c r="AC22" i="8" l="1"/>
  <c r="AC18" i="8"/>
  <c r="AC14" i="8"/>
  <c r="AC20" i="8"/>
  <c r="AC16" i="8"/>
  <c r="N79" i="3"/>
  <c r="AE80" i="9" l="1"/>
  <c r="AC80" i="9"/>
  <c r="AA80" i="9"/>
  <c r="Y80" i="9"/>
  <c r="W80" i="9"/>
  <c r="AE42" i="9"/>
  <c r="AC42" i="9"/>
  <c r="AA42" i="9"/>
  <c r="AG80" i="9" l="1"/>
  <c r="AG42" i="9"/>
  <c r="AO43" i="7" l="1"/>
  <c r="AM43" i="7"/>
  <c r="AK43" i="7"/>
  <c r="AI43" i="7"/>
  <c r="AG43" i="7"/>
  <c r="AE43" i="7"/>
  <c r="AC43" i="7"/>
  <c r="AA43" i="7"/>
  <c r="Y43" i="7"/>
  <c r="W43" i="7"/>
  <c r="U43" i="7"/>
  <c r="S43" i="7"/>
  <c r="Q43" i="7"/>
  <c r="O43" i="7"/>
  <c r="M43" i="7"/>
  <c r="M28" i="7"/>
  <c r="O28" i="7"/>
  <c r="Q28" i="7"/>
  <c r="S28" i="7"/>
  <c r="AQ14" i="7"/>
  <c r="O30" i="6"/>
  <c r="O31" i="6" s="1"/>
  <c r="Q30" i="6"/>
  <c r="Q31" i="6" s="1"/>
  <c r="S30" i="6"/>
  <c r="S31" i="6" s="1"/>
  <c r="U30" i="6"/>
  <c r="U31" i="6" s="1"/>
  <c r="AO30" i="6"/>
  <c r="AO31" i="6" s="1"/>
  <c r="AM30" i="6"/>
  <c r="AM31" i="6" s="1"/>
  <c r="AK30" i="6"/>
  <c r="AK31" i="6" s="1"/>
  <c r="AI30" i="6"/>
  <c r="AI31" i="6" s="1"/>
  <c r="AG30" i="6"/>
  <c r="AG31" i="6" s="1"/>
  <c r="AE30" i="6"/>
  <c r="AE31" i="6" s="1"/>
  <c r="AC30" i="6"/>
  <c r="AC31" i="6" s="1"/>
  <c r="AA30" i="6"/>
  <c r="AA31" i="6" s="1"/>
  <c r="Y30" i="6"/>
  <c r="Y31" i="6" s="1"/>
  <c r="W30" i="6"/>
  <c r="W31" i="6" s="1"/>
  <c r="M30" i="6"/>
  <c r="M31" i="6" s="1"/>
  <c r="AQ66" i="7" l="1"/>
  <c r="AQ43" i="7" l="1"/>
  <c r="AE23" i="9" l="1"/>
  <c r="AC23" i="9"/>
  <c r="AE65" i="9"/>
  <c r="AC65" i="9"/>
  <c r="AA65" i="9"/>
  <c r="Y65" i="9"/>
  <c r="W65" i="9"/>
  <c r="U65" i="9"/>
  <c r="S65" i="9"/>
  <c r="Q65" i="9"/>
  <c r="AG23" i="9" l="1"/>
  <c r="AG72" i="9"/>
  <c r="AG34" i="9"/>
  <c r="AO28" i="7" l="1"/>
  <c r="AM28" i="7"/>
  <c r="AK28" i="7"/>
  <c r="AI28" i="7"/>
  <c r="AG28" i="7"/>
  <c r="AE28" i="7"/>
  <c r="AC28" i="7"/>
  <c r="AA28" i="7"/>
  <c r="Y28" i="7"/>
  <c r="W28" i="7"/>
  <c r="U28" i="7"/>
  <c r="AQ28" i="7" l="1"/>
  <c r="N69" i="3" l="1"/>
  <c r="X28" i="1"/>
  <c r="AS78" i="7" l="1"/>
  <c r="AQ78" i="7" s="1"/>
  <c r="AS65" i="7"/>
  <c r="AQ65" i="7" s="1"/>
  <c r="AS45" i="7"/>
  <c r="AQ45" i="7" s="1"/>
  <c r="AS42" i="7"/>
  <c r="AS6" i="8"/>
  <c r="AQ6" i="8" s="1"/>
  <c r="AS39" i="5"/>
  <c r="AQ39" i="5" s="1"/>
  <c r="AS61" i="7"/>
  <c r="AQ61" i="7" s="1"/>
  <c r="AS27" i="7"/>
  <c r="AQ27" i="7" s="1"/>
  <c r="AS13" i="7"/>
  <c r="AQ13" i="7" s="1"/>
  <c r="AS6" i="7"/>
  <c r="AQ6" i="7" s="1"/>
  <c r="AS36" i="6"/>
  <c r="AQ36" i="6" s="1"/>
  <c r="AS89" i="7"/>
  <c r="AQ89" i="7" s="1"/>
  <c r="AS55" i="7"/>
  <c r="AQ55" i="7" s="1"/>
  <c r="AS29" i="6"/>
  <c r="AQ29" i="6" s="1"/>
  <c r="AS47" i="5"/>
  <c r="AQ47" i="5" s="1"/>
  <c r="AQ42" i="7" l="1"/>
  <c r="AQ8" i="8"/>
  <c r="AQ7" i="8"/>
  <c r="AO90" i="7"/>
  <c r="AM90" i="7"/>
  <c r="AK90" i="7"/>
  <c r="AI90" i="7"/>
  <c r="AG90" i="7"/>
  <c r="AE90" i="7"/>
  <c r="AC90" i="7"/>
  <c r="AA90" i="7"/>
  <c r="Y90" i="7"/>
  <c r="W90" i="7"/>
  <c r="U90" i="7"/>
  <c r="S90" i="7"/>
  <c r="Q90" i="7"/>
  <c r="O90" i="7"/>
  <c r="M90" i="7"/>
  <c r="AQ62" i="7"/>
  <c r="AO56" i="7"/>
  <c r="AM56" i="7"/>
  <c r="AK56" i="7"/>
  <c r="AI56" i="7"/>
  <c r="AG56" i="7"/>
  <c r="AE56" i="7"/>
  <c r="AC56" i="7"/>
  <c r="AA56" i="7"/>
  <c r="Y56" i="7"/>
  <c r="W56" i="7"/>
  <c r="U56" i="7"/>
  <c r="S56" i="7"/>
  <c r="Q56" i="7"/>
  <c r="O56" i="7"/>
  <c r="M56" i="7"/>
  <c r="AQ46" i="7"/>
  <c r="AQ7" i="7"/>
  <c r="AQ38" i="6"/>
  <c r="AQ37" i="6"/>
  <c r="AQ48" i="5"/>
  <c r="AO40" i="5"/>
  <c r="AO41" i="5" s="1"/>
  <c r="AM40" i="5"/>
  <c r="AM41" i="5" s="1"/>
  <c r="AK40" i="5"/>
  <c r="AK41" i="5" s="1"/>
  <c r="AI40" i="5"/>
  <c r="AI41" i="5" s="1"/>
  <c r="AG40" i="5"/>
  <c r="AG41" i="5" s="1"/>
  <c r="AE40" i="5"/>
  <c r="AE41" i="5" s="1"/>
  <c r="AC40" i="5"/>
  <c r="AC41" i="5" s="1"/>
  <c r="AA40" i="5"/>
  <c r="AA41" i="5" s="1"/>
  <c r="Y40" i="5"/>
  <c r="Y41" i="5" s="1"/>
  <c r="W40" i="5"/>
  <c r="W41" i="5" s="1"/>
  <c r="U40" i="5"/>
  <c r="U41" i="5" s="1"/>
  <c r="S40" i="5"/>
  <c r="S41" i="5" s="1"/>
  <c r="Q40" i="5"/>
  <c r="Q41" i="5" s="1"/>
  <c r="O40" i="5"/>
  <c r="O41" i="5" s="1"/>
  <c r="M40" i="5"/>
  <c r="M41" i="5" s="1"/>
  <c r="AQ56" i="7" l="1"/>
  <c r="AQ90" i="7"/>
  <c r="AQ30" i="6"/>
  <c r="AQ40" i="5"/>
</calcChain>
</file>

<file path=xl/comments1.xml><?xml version="1.0" encoding="utf-8"?>
<comments xmlns="http://schemas.openxmlformats.org/spreadsheetml/2006/main">
  <authors>
    <author>eddy</author>
  </authors>
  <commentList>
    <comment ref="T28" authorId="0" shapeId="0">
      <text>
        <r>
          <rPr>
            <b/>
            <sz val="9"/>
            <color indexed="81"/>
            <rFont val="Tahoma"/>
            <family val="2"/>
          </rPr>
          <t>Vul aantal FTE in. Hiermee worden vereiste scores aangepast</t>
        </r>
        <r>
          <rPr>
            <sz val="9"/>
            <color indexed="81"/>
            <rFont val="Tahoma"/>
            <family val="2"/>
          </rPr>
          <t xml:space="preserve">
</t>
        </r>
      </text>
    </comment>
  </commentList>
</comments>
</file>

<file path=xl/comments2.xml><?xml version="1.0" encoding="utf-8"?>
<comments xmlns="http://schemas.openxmlformats.org/spreadsheetml/2006/main">
  <authors>
    <author>eddy</author>
  </authors>
  <commentList>
    <comment ref="K41" authorId="0" shapeId="0">
      <text>
        <r>
          <rPr>
            <sz val="9"/>
            <color indexed="81"/>
            <rFont val="Tahoma"/>
            <family val="2"/>
          </rPr>
          <t xml:space="preserve">Score moet 100% zijn
</t>
        </r>
      </text>
    </comment>
  </commentList>
</comments>
</file>

<file path=xl/comments3.xml><?xml version="1.0" encoding="utf-8"?>
<comments xmlns="http://schemas.openxmlformats.org/spreadsheetml/2006/main">
  <authors>
    <author>eddy</author>
  </authors>
  <commentList>
    <comment ref="K31" authorId="0" shapeId="0">
      <text>
        <r>
          <rPr>
            <sz val="9"/>
            <color indexed="81"/>
            <rFont val="Tahoma"/>
            <family val="2"/>
          </rPr>
          <t xml:space="preserve">Score moet 100% zijn
</t>
        </r>
      </text>
    </comment>
  </commentList>
</comments>
</file>

<file path=xl/sharedStrings.xml><?xml version="1.0" encoding="utf-8"?>
<sst xmlns="http://schemas.openxmlformats.org/spreadsheetml/2006/main" count="851" uniqueCount="557">
  <si>
    <t>Aanmelding na verwijzing</t>
  </si>
  <si>
    <t xml:space="preserve">1.1 </t>
  </si>
  <si>
    <t>A. Aanmelding</t>
  </si>
  <si>
    <t>Deel 1 Methodisch logopedisch handelen/dossiertoets</t>
  </si>
  <si>
    <t>1.2</t>
  </si>
  <si>
    <t>1.3</t>
  </si>
  <si>
    <t>1.4</t>
  </si>
  <si>
    <t>1.5</t>
  </si>
  <si>
    <t>1.6</t>
  </si>
  <si>
    <t>1.7</t>
  </si>
  <si>
    <t>1.8</t>
  </si>
  <si>
    <t>1.9</t>
  </si>
  <si>
    <t>1.10</t>
  </si>
  <si>
    <t>1.11</t>
  </si>
  <si>
    <t>D. Analyse</t>
  </si>
  <si>
    <t>Is de logopedische diagnose/conclusie vastgelegd?*</t>
  </si>
  <si>
    <t>1.14</t>
  </si>
  <si>
    <t>E. Behandelplan</t>
  </si>
  <si>
    <t>F. Behandeling</t>
  </si>
  <si>
    <t>G. Evaluatie</t>
  </si>
  <si>
    <t>H.  Afsluiting</t>
  </si>
  <si>
    <t>*) datum afsluiting, datum verslaggeving aan verwijzer, nazorg/ afspraken, reden einde zorg.</t>
  </si>
  <si>
    <t>2.1</t>
  </si>
  <si>
    <t>e. Ik ga bij verslikken na of de invloed van een dubbeltaak kan worden voorkomen.</t>
  </si>
  <si>
    <t>Deel 2 NVLF richtlijn</t>
  </si>
  <si>
    <t>Deel 3 Organisatie van de praktijk</t>
  </si>
  <si>
    <t>A. Organisatie</t>
  </si>
  <si>
    <t>3.1</t>
  </si>
  <si>
    <t>3.2</t>
  </si>
  <si>
    <t>3.4</t>
  </si>
  <si>
    <t>Kan de praktijk aantonen dat de continuïteit van de logopedische zorg is gewaarborgd?</t>
  </si>
  <si>
    <t>3.8</t>
  </si>
  <si>
    <t>3.9</t>
  </si>
  <si>
    <t>Worden patiëntdossiers bewaard conform de privacywetgeving?</t>
  </si>
  <si>
    <t>3.10</t>
  </si>
  <si>
    <t>Is de praktijk ingericht conform de inrichtingseisen van de NVLF?</t>
  </si>
  <si>
    <t>3.11</t>
  </si>
  <si>
    <t>Zijn er voorzieningen beschikbaar in geval van calamiteiten?*</t>
  </si>
  <si>
    <t>Voor wie is de zelfcheck kwaliteitstoets bedoeld?</t>
  </si>
  <si>
    <t>Hoe kun je de zelfcheck kwaliteitstoets gebruiken?</t>
  </si>
  <si>
    <t>Wat is de status van de zelfcheck kwaliteitstoets?</t>
  </si>
  <si>
    <t>Wat moet ik weten voordat ik de zelfcheck kwaliteitstoets invul?</t>
  </si>
  <si>
    <t>Afkortingen</t>
  </si>
  <si>
    <t>In de zelfcheck worden de volgende afkortingen gebruikt:</t>
  </si>
  <si>
    <t>NC = niet conform</t>
  </si>
  <si>
    <t>NVT = niet van toepassing</t>
  </si>
  <si>
    <t>Rode vragen</t>
  </si>
  <si>
    <t>Normering</t>
  </si>
  <si>
    <t>Voorbeeld</t>
  </si>
  <si>
    <t>Welke bronnen zijn gebruikt bij het samenstellen van de criteria kwaliteitstoets?</t>
  </si>
  <si>
    <t>Bij het samenstellen van de criteria kwaliteitstoets zijn de volgende bronnen gebruikt:</t>
  </si>
  <si>
    <t>Waar vind ik meer informatie over de kwaliteitstoets?</t>
  </si>
  <si>
    <t xml:space="preserve">De zelfcheck is bedoeld voor logopedisten die een eerstelijnsovereenkomst hebben met een zorgverzekeraar. Dit kunnen logopedisten werkzaam in een </t>
  </si>
  <si>
    <t>eerstelijnspraktijk zijn maar ook logopedisten werkzaam in een instelling of school met een eerstelijnsovereenkomst.</t>
  </si>
  <si>
    <t>15  dossiers er per vraag van iedere rubriek wordt beoordeeld of de gestelde vraag met een C kan worden beantwoord.</t>
  </si>
  <si>
    <t>Bij een score van 80% betekent dit dat er in 1 van de 5, respectievelijk 2 van de 10 of 3 van de 15 te toetsen dossier sprake mag zijn van een NC .</t>
  </si>
  <si>
    <t>Bij het toetsen van</t>
  </si>
  <si>
    <t>Indien een score lager is dan 80% wordt een NC gescoord.</t>
  </si>
  <si>
    <t xml:space="preserve">moet  bij deze dossiers dat betrekking heeft op dit onderdeel een </t>
  </si>
  <si>
    <t xml:space="preserve">score van 80% gehaald worden. </t>
  </si>
  <si>
    <t>Normering onderdeel A. Aanmelding</t>
  </si>
  <si>
    <t xml:space="preserve">Er mag 1 keer NC gescoord worden bij 1.1 t/m 1.2. Indien meer dan </t>
  </si>
  <si>
    <t>5 dossiers (eenmanspraktijk) of</t>
  </si>
  <si>
    <t xml:space="preserve">15 dossiers (&gt; 5 fte), </t>
  </si>
  <si>
    <t>10 dossiers ( ≤ 5 fte) of</t>
  </si>
  <si>
    <t>score van 80% gehaald worden.</t>
  </si>
  <si>
    <t>Normering onderdeel D. Analyse</t>
  </si>
  <si>
    <t>op dit onderdeel is de uitkomst van de toets negatief.</t>
  </si>
  <si>
    <t>Normering onderdeel E. Behandelplan</t>
  </si>
  <si>
    <t>en</t>
  </si>
  <si>
    <t xml:space="preserve">Meer info, </t>
  </si>
  <si>
    <t>gedurende tenminste 4 weken.</t>
  </si>
  <si>
    <t xml:space="preserve">c. Ik gebruik een hulpmiddel (dB-meter, audio- of video-opname) om de patiënt feedback te kunnen geven over de </t>
  </si>
  <si>
    <t>intensiteit van zijn spreken.</t>
  </si>
  <si>
    <t xml:space="preserve">b. Ik ben er in het algemeen zeker van dat de patiënt die ik geschikt acht voor de volledige PLVT-behandeling, </t>
  </si>
  <si>
    <t>overwegend een hypokinetische dysartrie heeft.</t>
  </si>
  <si>
    <t xml:space="preserve">* Er is aan minimaal drie indicatoren van onderstaande indicatoren uit de richtlijn Logopedie bij de ziekte </t>
  </si>
  <si>
    <t xml:space="preserve">geïmplementeerd. Indien afgeweken is  van de richtlijn moet er een </t>
  </si>
  <si>
    <t xml:space="preserve">motivatie aanwezig zijn waarom er is afgeweken van de NVLF richtlijn. </t>
  </si>
  <si>
    <t xml:space="preserve">Twee dossiers waarbij sprake is van de richtlijn worden at random </t>
  </si>
  <si>
    <t>getoetst.</t>
  </si>
  <si>
    <r>
      <t xml:space="preserve">*) </t>
    </r>
    <r>
      <rPr>
        <sz val="10"/>
        <color theme="1"/>
        <rFont val="Calibri"/>
        <family val="2"/>
        <scheme val="minor"/>
      </rPr>
      <t xml:space="preserve">Er wordt gesproken van de status kwaliteitsgeregistreerd als voldaan is aan de opleidingseisen en </t>
    </r>
  </si>
  <si>
    <t>aan de door de NVLF gestelde kwaliteitseisen (herregistratie per 5 jaar).</t>
  </si>
  <si>
    <t xml:space="preserve">Zijn alle in de praktijk werkzame logopedisten kwaliteitsgeregistreerd* in het </t>
  </si>
  <si>
    <t>kwaliteitsregister paramedici?</t>
  </si>
  <si>
    <t>Bij het scoren van een NC op deze onderdelen is de uitkomst van de</t>
  </si>
  <si>
    <t>toets negatief.</t>
  </si>
  <si>
    <t>uitkomst van de toets negatief.</t>
  </si>
  <si>
    <t>kenbaar worden gemaakt?</t>
  </si>
  <si>
    <t>een NC op dit onderdeel is de uitkomst van de toets negatief.</t>
  </si>
  <si>
    <t xml:space="preserve">Bij het scoren van meer dan één NC op deze onderdelen is </t>
  </si>
  <si>
    <t>de uitkomst van de toets negatief.</t>
  </si>
  <si>
    <t xml:space="preserve">Meer info </t>
  </si>
  <si>
    <t xml:space="preserve">www.kwaliteitsregisterparamedici.nl </t>
  </si>
  <si>
    <t>C= Conform</t>
  </si>
  <si>
    <t>NC= niet conform</t>
  </si>
  <si>
    <t>C</t>
  </si>
  <si>
    <t>NC</t>
  </si>
  <si>
    <t>ja</t>
  </si>
  <si>
    <t>nee</t>
  </si>
  <si>
    <t>NVT</t>
  </si>
  <si>
    <t>Logopedische standaarden 1e lijn, blz 18</t>
  </si>
  <si>
    <t>Bij Aanmelding na verwijzing geldt: 1.1 en 1.2</t>
  </si>
  <si>
    <t xml:space="preserve">Normering onderdeel F. Behandeling, G. Evaluatie en </t>
  </si>
  <si>
    <t>H. Afsluiting</t>
  </si>
  <si>
    <t>B. Privacy en veiligheid</t>
  </si>
  <si>
    <t>Normering onderdeel A. Organisatie</t>
  </si>
  <si>
    <t>Normering onderdeel B. Privacy en veiligheid</t>
  </si>
  <si>
    <t xml:space="preserve">Bij dossiers waarbij er op onderdelen sprake is van een NVT score geldt dat deze score op geen enkele wijze wordt doorberekend </t>
  </si>
  <si>
    <t>Aanmelding en DTL-screening</t>
  </si>
  <si>
    <t>en 20% van dossiers betreft afgesloten behandelingen.</t>
  </si>
  <si>
    <t xml:space="preserve">moet bij deze dossiers dat betrekking heeft op dit onderdeel een </t>
  </si>
  <si>
    <t>Is een eindevaluatie* vastgelegd?</t>
  </si>
  <si>
    <t xml:space="preserve">het verenigingsbestuur van de NVLF. </t>
  </si>
  <si>
    <t>Terug naar Audit Checklist deel 1 - klik</t>
  </si>
  <si>
    <t>HIER</t>
  </si>
  <si>
    <t>A. Aanmelding na verwijzing</t>
  </si>
  <si>
    <t>Vraag 1.1 - Zijn de relevante gegevens aanwezig in het dossier?</t>
  </si>
  <si>
    <t>Persoonsgegevens cliënt</t>
  </si>
  <si>
    <t xml:space="preserve">Naam cliënt </t>
  </si>
  <si>
    <t>Geboortedatum cliënt</t>
  </si>
  <si>
    <t>Geslacht cliënt</t>
  </si>
  <si>
    <t>BSN cliënt</t>
  </si>
  <si>
    <t>Gegevens contactpersoon</t>
  </si>
  <si>
    <t>Naam contactpersoon</t>
  </si>
  <si>
    <t>Verzekeringsgegevens client</t>
  </si>
  <si>
    <t>Naam zorgverzekeraar</t>
  </si>
  <si>
    <t>Nummer zorgverzekeraar (UZOVI)</t>
  </si>
  <si>
    <t>Indicatie ongeval</t>
  </si>
  <si>
    <t>Gegevens behandelend logopedist</t>
  </si>
  <si>
    <t>Naam logopedist</t>
  </si>
  <si>
    <t>Gegevens huisarts</t>
  </si>
  <si>
    <t>Naam huisarts</t>
  </si>
  <si>
    <t>Gegevens verwijzer</t>
  </si>
  <si>
    <t>Naam verwijzer</t>
  </si>
  <si>
    <t>Specialisme verwijzer</t>
  </si>
  <si>
    <t>Verwijsdatum</t>
  </si>
  <si>
    <t>Gerichte schriftelijke vraag van verwijzer</t>
  </si>
  <si>
    <t xml:space="preserve"> voor eenmalig logopedisch onderzoek</t>
  </si>
  <si>
    <t>Minimaal</t>
  </si>
  <si>
    <t>Score "Conform" %</t>
  </si>
  <si>
    <t>Terug naar Audit Checklist vraag 1.1  - klik</t>
  </si>
  <si>
    <t>Vraag 1.2 - Is de toestemming van de patiënt voor overleg met derden vastgelegd?</t>
  </si>
  <si>
    <t>Toestemming patient</t>
  </si>
  <si>
    <t>Terug naar Audit Checklist vraag 1.2 - klik</t>
  </si>
  <si>
    <t>Hier</t>
  </si>
  <si>
    <t>A. Aanmelding / DTL screening</t>
  </si>
  <si>
    <t>Vraag 1.3 Zijn de relevante gegevens aanwezig in het dossier?</t>
  </si>
  <si>
    <t>1.3 - Persoonsgegevens cliënt</t>
  </si>
  <si>
    <t>1.3 - Gegevens contactpersoon</t>
  </si>
  <si>
    <t>1.3 - Verzekeringsgegevens client</t>
  </si>
  <si>
    <t>1.3 - Gegevens behandelend logopedist</t>
  </si>
  <si>
    <t>1.3 - Gegevens huisarts</t>
  </si>
  <si>
    <t>Terug naar Audit Checklist vraag 1.3 - klik</t>
  </si>
  <si>
    <t>Datum sessie</t>
  </si>
  <si>
    <t>Uitgevoerde verrichtingen/prestatie</t>
  </si>
  <si>
    <t>Datum afsluiting</t>
  </si>
  <si>
    <t>Nazorg/afspraken</t>
  </si>
  <si>
    <t>Reden einde zorg</t>
  </si>
  <si>
    <t>Terug naar Audit Checklist deel 3 - klik</t>
  </si>
  <si>
    <t>B. Privacy en Veiligheid</t>
  </si>
  <si>
    <t>WBGO aan patient kenbaar gemaakt?</t>
  </si>
  <si>
    <t>Dossiers bewaard comform privacywetgeving?</t>
  </si>
  <si>
    <t>START</t>
  </si>
  <si>
    <t>Aantal dossiers:</t>
  </si>
  <si>
    <t>uit</t>
  </si>
  <si>
    <t>Hoofdvestiging</t>
  </si>
  <si>
    <t>Nevenvestiging 1</t>
  </si>
  <si>
    <t>Nevenvestiging 2</t>
  </si>
  <si>
    <t>Nevenvestiging 4</t>
  </si>
  <si>
    <t>Nevenvestiging 3</t>
  </si>
  <si>
    <t xml:space="preserve">Met de zelfcheck kwaliteitstoets kunt u de criteria kwaliteitstoets bekijken. U kunt checken of uw praktijkvoering en methodisch logopedisch handelen </t>
  </si>
  <si>
    <t>Aantal FTE ? :</t>
  </si>
  <si>
    <t>prestatietests.</t>
  </si>
  <si>
    <t>a. Ik beoordeel zowel het spontane spreken als de stimuleerbaarheid van het spreken met maximale</t>
  </si>
  <si>
    <t>a</t>
  </si>
  <si>
    <t>Ik beoordeel zowel het spontane spreken als de stimuleerbaarheid van het spreken met maximale</t>
  </si>
  <si>
    <t>b</t>
  </si>
  <si>
    <t>c</t>
  </si>
  <si>
    <t xml:space="preserve">Ik gebruik een hulpmiddel (dB-meter, audio- of video-opname) om de patiënt feedback te kunnen geven over de </t>
  </si>
  <si>
    <t>d</t>
  </si>
  <si>
    <t xml:space="preserve">Ik behandel patiënten die geïndiceerd zijn voor de volledige behandeling met PLVT (LSVT) tenminste 3x in de week </t>
  </si>
  <si>
    <t xml:space="preserve">Ik ben er in het algemeen zeker van dat de patiënt die ik geschikt acht voor de volledige PLVT-behandeling, </t>
  </si>
  <si>
    <t>e</t>
  </si>
  <si>
    <t>Ik ga bij verslikken na of de invloed van een dubbeltaak kan worden voorkomen.</t>
  </si>
  <si>
    <t>Terug naar Audit Checklist deel 2 - klik</t>
  </si>
  <si>
    <t>Score "C" minimaal 1 uit 1</t>
  </si>
  <si>
    <t xml:space="preserve">Bij het toetsen van de dossiers is sprake van een zogenaamde 'horizontale beoordeling'. Dit betekent dat bij de beoordeling van de 5 of 10 of </t>
  </si>
  <si>
    <t>op de gestelde vraag.</t>
  </si>
  <si>
    <t>(zowel positief als negatief) in de totaalscore.</t>
  </si>
  <si>
    <t xml:space="preserve">is afgesloten. 80% van de dossiers betreft  niet afgesloten behandelingen </t>
  </si>
  <si>
    <t>onderdelen, dan heeft dit geen effect op de uitkomst van de toets.</t>
  </si>
  <si>
    <t>Tot slot</t>
  </si>
  <si>
    <t>Aan deze zelfcheck kwaliteitstoets kunnen geen rechten worden ontleend.</t>
  </si>
  <si>
    <t xml:space="preserve">voldoen aan de eisen. De criteria kwaliteitstoets worden gebruikt bij de kwaliteitstoets logopedie die door een auditbureau (HCA of Kiwa) wordt uitgevoerd.  </t>
  </si>
  <si>
    <t>* 1 fte is 40 uur.</t>
  </si>
  <si>
    <t>Bij een solopraktijk worden 5 dossiers getoetst. Bij een middelgrote praktijk (≤ 5 fte*) worden 10 dossiers getoetst. Bij een grote praktijk</t>
  </si>
  <si>
    <t xml:space="preserve"> (&gt; 5 fte) worden 15 dossiers getoetst.</t>
  </si>
  <si>
    <t>Niets uit dit document mag worden verveelvoudigd en / of openbaar worden gemaakt zonder voorafgaande schriftelijke toestemming van de NVLF.</t>
  </si>
  <si>
    <t xml:space="preserve">Deze zelfcheck kwaliteitstoets is mede tot stand gekomen door Ed van Elk (veiligheidskundige / auditor) en Tiana van Wijngaarden (logopedist). </t>
  </si>
  <si>
    <t>Is er een plan beschikbaar  in geval van calamiteiten?</t>
  </si>
  <si>
    <t xml:space="preserve">*) het betreft hier minimaal de voorzieningen, blus- EHBO-middelen </t>
  </si>
  <si>
    <t xml:space="preserve">De toetsing kan plaatsvinden op verzoek van een praktijk of  op verzoek van een zorgverzekeraar.  </t>
  </si>
  <si>
    <r>
      <t>C = conform (</t>
    </r>
    <r>
      <rPr>
        <sz val="11"/>
        <color theme="1"/>
        <rFont val="Calibri"/>
        <family val="2"/>
      </rPr>
      <t>≥ 80%)</t>
    </r>
  </si>
  <si>
    <t>Overige opmerkingen</t>
  </si>
  <si>
    <t>gaat. Bijvoorbeeld als uit de anamnese en onderzoek dezelfde gegevens komen dan is eenmalig vastleggen voldoende.</t>
  </si>
  <si>
    <t xml:space="preserve">Toelichting gegevens contactpersoon: voor afstemming van de behandeling met ouders / verzorgers, </t>
  </si>
  <si>
    <t xml:space="preserve">in geval van een noodsituatie etc. </t>
  </si>
  <si>
    <t xml:space="preserve">worden vastgelegd maar is niet verplicht. Schriftelijke toestemming kan bijvoorbeeld vastgelegd worden </t>
  </si>
  <si>
    <t>in een behandelovereenkomst.</t>
  </si>
  <si>
    <t xml:space="preserve">ja of nee aanvinken in de software met daarbij vermelding van de datum volstaat. De toestemming mag ook schriftelijk </t>
  </si>
  <si>
    <t>behandelovereenkomst.</t>
  </si>
  <si>
    <t xml:space="preserve">worden vastgelegd maar is niet verplicht. Schriftelijke toestemming kan bijvoorbeeld vastgelegd worden in een </t>
  </si>
  <si>
    <t xml:space="preserve">Toelichting: de onderdelen van de logopedische diagnose hoeven voor de kwaliteitstoets niet in verhaalvorm vastgelegd te zijn. </t>
  </si>
  <si>
    <t xml:space="preserve">Toelichting: De gegevens dienen zo vastgelegd te worden dat een collega de behandeling eenvoudig kan </t>
  </si>
  <si>
    <t>overnemen.</t>
  </si>
  <si>
    <t xml:space="preserve">Worden er in de praktijk patiënten behandeld die vallen onder onderstaande monodisciplinaire </t>
  </si>
  <si>
    <t>NVLF richtlijnen?</t>
  </si>
  <si>
    <t>toepassing.</t>
  </si>
  <si>
    <t>2.2</t>
  </si>
  <si>
    <t xml:space="preserve">Is er in getoonde richtlijndossiers over  Logopedie bij de ziekte van Parkinson voldaan aan minimaal </t>
  </si>
  <si>
    <t>drie indicatoren van onderstaande indicatoren*?</t>
  </si>
  <si>
    <t>Indien 'nee' ga naar criterium 3.1</t>
  </si>
  <si>
    <t>indien 'nee' ga naar criterium 2.1.2</t>
  </si>
  <si>
    <t xml:space="preserve">Indien 'ja' dan zijn criteria 2.3 en 2.4 van </t>
  </si>
  <si>
    <t xml:space="preserve">d. Ik behandel patiënten die geïndiceerd zijn voor de volledige behandeling met PLVT (LSVT) tenminste 3x in de week </t>
  </si>
  <si>
    <t>van het gebruik van de richtlijn.</t>
  </si>
  <si>
    <t>2.3</t>
  </si>
  <si>
    <t xml:space="preserve">Is in de getoonde richtlijndossiers aantoonbaar dat de in de richtlijn geadviseerde </t>
  </si>
  <si>
    <t>**) = onder meetinstrumenten wordt verstaan het gebruik van vragenlijsten en performance testen.</t>
  </si>
  <si>
    <t>meetinstrumenten**) systematisch (&gt;1x) worden ingezet?</t>
  </si>
  <si>
    <t>2.4</t>
  </si>
  <si>
    <t xml:space="preserve">Is in de getoonde richtlijndossiers aantoonbaar dat de in de richtlijn geadviseerde behandeladviezen </t>
  </si>
  <si>
    <t>systematisch worden ingezet?</t>
  </si>
  <si>
    <t>Criterium 2.1 wordt niet meegenomen in de score.</t>
  </si>
  <si>
    <t xml:space="preserve"> afwezigheid. Dit kan bijvoorbeeld digitaal vastgelegd worden of op papier. Denk bijvoorbeeld aan </t>
  </si>
  <si>
    <t>afspraken met leden uit de kwaliteitskring of met andere collega’s om elkaar te vervangen bij ziekte of verlof.</t>
  </si>
  <si>
    <t>Toelichting: het gaat erom dat de auditor kan zien dat er concrete afspraken zijn over vervanging van logopedisten bij</t>
  </si>
  <si>
    <t xml:space="preserve">Kan aangetoond worden dat de rechten van de patiënt conform de WGBO aan de patiënt </t>
  </si>
  <si>
    <t>2.2 - Subvragen a t/m e</t>
  </si>
  <si>
    <t>2.2 Logopedie bij de ziekte van Parkinson</t>
  </si>
  <si>
    <t>Aanbeveling</t>
  </si>
  <si>
    <t>Dossier 2</t>
  </si>
  <si>
    <t>Dossier 1</t>
  </si>
  <si>
    <t>2.3 Is in de dossiers aantoonbaar dat de in de richtlijn geadviseerde meetinstrumenten ** systematisch (&gt; 1x) worden ingezet?</t>
  </si>
  <si>
    <t xml:space="preserve">2.4 Is in de dossiers aantoonbaar dat de in de richtlijn geadviseerde behandeladviezen systematisch worden ingezet? </t>
  </si>
  <si>
    <t>Score 2.4 "Conform" of "NVT"</t>
  </si>
  <si>
    <t>2 uit 2</t>
  </si>
  <si>
    <t xml:space="preserve">Op de onderdelen 2.2, 2.3, 2.4 (indien van toepassing) moet C gescoord  </t>
  </si>
  <si>
    <t xml:space="preserve">worden. Bij het scoren van een NC op 1 of meerdere onderdelen is  </t>
  </si>
  <si>
    <t xml:space="preserve">Toelichting bij zelfcheck kwaliteitstoets </t>
  </si>
  <si>
    <t>Meer info:</t>
  </si>
  <si>
    <t>Voorbeeld Behandelovereenkomst</t>
  </si>
  <si>
    <t>ICF/ICIDH</t>
  </si>
  <si>
    <t>Richtlijn dossiervorming 3.1.3</t>
  </si>
  <si>
    <t>Richtlijn dossiervorming 3.1.2</t>
  </si>
  <si>
    <t>Richtlijn dossiervorming 3.1.4</t>
  </si>
  <si>
    <t>Richtlijn dossiervorming 3.2.2</t>
  </si>
  <si>
    <t>Richtlijn dossiervorming 3.3.1</t>
  </si>
  <si>
    <t>Richtlijn dossiervorming 3.4.2</t>
  </si>
  <si>
    <t xml:space="preserve">Toelichting: mondelinge toestemming van de cliënt is voldoende. Leg deze toestemming vast in het dossier; </t>
  </si>
  <si>
    <t xml:space="preserve">Er worden zowel dossiers getoetst van cliënten waarvan de behandeling </t>
  </si>
  <si>
    <t xml:space="preserve">is afgesloten als dossiers van cliënten waarvan de behandeling nog niet </t>
  </si>
  <si>
    <t>Is de toestemming van de cliënt voor overleg met de arts vastgelegd?</t>
  </si>
  <si>
    <t xml:space="preserve">Meer informatie over het opstellen van SMART-doelen: </t>
  </si>
  <si>
    <t>Richtlijn dossiervorming 3.5.2</t>
  </si>
  <si>
    <t>Richtlijn dossiervorming 3.6.2</t>
  </si>
  <si>
    <t>Richtlijn dossiervorming 3.7.2</t>
  </si>
  <si>
    <t>*) Evaluatie vindt plaats maximaal 6 maanden na start behandeling en maximaal iedere 6 maanden hierop volgend.</t>
  </si>
  <si>
    <t>Is het beoogde resultaat/hoofddoel voor een periode van max 6 maanden vastgelegd?*</t>
  </si>
  <si>
    <t>**) NVT voor dossiers waarvan de behandeling nog niet is afgesloten.</t>
  </si>
  <si>
    <t>**) NVT als de gehele behandeling korter duurt dan 6 maanden (dan alleen een eindevaluatie).</t>
  </si>
  <si>
    <t>Richtlijn dossiervorming 3.8.1</t>
  </si>
  <si>
    <t>Indien 'ja' dan is criterium 2.2 van</t>
  </si>
  <si>
    <t>NVT= niet van toepassing</t>
  </si>
  <si>
    <t>Meer info,</t>
  </si>
  <si>
    <t>Het gaat bij dit criterium om aanbevelingen 12, 33, 34, 35 en 37 uit de Richtlijn Diagnostiek en behandeling</t>
  </si>
  <si>
    <t>bij afasie (NVLF, 2015).</t>
  </si>
  <si>
    <t>3.6</t>
  </si>
  <si>
    <t>Heeft de praktijk een meldcode kindermishandeling en huiselijk geweld opgesteld?</t>
  </si>
  <si>
    <t>3.5</t>
  </si>
  <si>
    <t>3.7</t>
  </si>
  <si>
    <t>Meer info</t>
  </si>
  <si>
    <t>Dossier kindermishandeling en huiselijk geweld</t>
  </si>
  <si>
    <t>Patientenklachtrecht</t>
  </si>
  <si>
    <t>gescoord worden.</t>
  </si>
  <si>
    <t>Dossier Wet- en Regelgeving</t>
  </si>
  <si>
    <t>Inrichtingseisen</t>
  </si>
  <si>
    <t>NVLF Richtlijnen</t>
  </si>
  <si>
    <t>NVLF Richtlijn Stotteren</t>
  </si>
  <si>
    <t>NVLF Richtlijn Afasie</t>
  </si>
  <si>
    <t>WKKGZ  https://www.rijksoverheid.nl/onderwerpen/kwaliteit-van-de-zorg/inhoud/wet-kwaliteit-klachten-en-geschillen-zorg</t>
  </si>
  <si>
    <t>Artikel Procesindicatoren voor logopedie bij de ziekte van Parkinson, Kalf et. al. 2010.</t>
  </si>
  <si>
    <t>o</t>
  </si>
  <si>
    <t>2 keer NC is gescoord dan is de uitkomst van de toets negatief.</t>
  </si>
  <si>
    <t>1 keer NC is gescoord dan is de uitkomst van de toets negatief.</t>
  </si>
  <si>
    <t>Zijn de relevante* gegevens aanwezig in het dossier?</t>
  </si>
  <si>
    <t>(1 fte = 40 uur)</t>
  </si>
  <si>
    <t>*) Hier komen alle gegevens te staan die relevant zijn in het kader van het onderzoek. Daarbij valt te denken aan</t>
  </si>
  <si>
    <t>Logopedische Standaard 1e lijn (33), blz. 33</t>
  </si>
  <si>
    <t>Zie tekst hierboven</t>
  </si>
  <si>
    <t>Logopedische Standaard 1e lijn (48), blz 15</t>
  </si>
  <si>
    <r>
      <rPr>
        <b/>
        <sz val="11"/>
        <color theme="1"/>
        <rFont val="Calibri"/>
        <family val="2"/>
      </rPr>
      <t>een periode van max 6 maanden vastgelegd</t>
    </r>
    <r>
      <rPr>
        <sz val="11"/>
        <color theme="1"/>
        <rFont val="Calibri"/>
        <family val="2"/>
      </rPr>
      <t>?</t>
    </r>
  </si>
  <si>
    <t xml:space="preserve">  maanden na de vorige evaluatie?</t>
  </si>
  <si>
    <t xml:space="preserve">Ook hoeven gegevens niet dubbel vastgelegd te worden als het om dezelfde gegevens </t>
  </si>
  <si>
    <t xml:space="preserve">De gegevens hoeven niet in volgorde van de criteria kwaliteitstoets vastgelegd te worden in het dossier. Criteria mogen gecombineerd worden. </t>
  </si>
  <si>
    <t>C= conform</t>
  </si>
  <si>
    <t>Bij kinderen t/m 16 jaar en bij wilsonbekwame patiënten zal altijd de naam van de ouder(s), of voogd worden</t>
  </si>
  <si>
    <t>genoteerd. Voor andere patiënten is de naam van de contactpersoon een mogelijk relevant gegeven.</t>
  </si>
  <si>
    <t>De contactpersoon mag niet de naam van de patiënt zijn.</t>
  </si>
  <si>
    <t xml:space="preserve">Indien de patiënt geen ID-bewijs kan laten zien, dient dit vastgelegd te worden in het dossier. </t>
  </si>
  <si>
    <t xml:space="preserve">Het feit dat een patiënt dit niet (bij zich) heeft is niet van invloed op de uitkomst van de audit. </t>
  </si>
  <si>
    <t>Is de toestemming die gevraagd is aan de patiënt voor overleg met derden vastgelegd?</t>
  </si>
  <si>
    <t xml:space="preserve">logopedist, gegevens verwijzer (naam verwijzer, specialisme verwijzer / code verwijzer), verwijsgegevens </t>
  </si>
  <si>
    <t xml:space="preserve">*) persoonsgegevens (naam, geboortedatum, geslacht, legitimatie op orde, code patiënt/BSN), gegevens </t>
  </si>
  <si>
    <t>contactpersoon (naam contactpersoon), verzekeringsgegevens patiënt, gegevens behandelend</t>
  </si>
  <si>
    <t>(verwijsdatum, verwijsdiagnose / verwijsindicatie, indien van toepassing: schriftelijke vraag verwijzer</t>
  </si>
  <si>
    <t xml:space="preserve"> eenmalig logopedisch onderzoek), gegevens huisarts (naam huisarts, code huisarts).</t>
  </si>
  <si>
    <t>Indien de patiënt geen ID bewijs kan laten zien, dient dit vastgelegd te worden in het dossier.</t>
  </si>
  <si>
    <r>
      <t>contactpersoon (naam contactpersoon), verzekeringsgegevens pati</t>
    </r>
    <r>
      <rPr>
        <sz val="10"/>
        <color theme="1"/>
        <rFont val="Calibri"/>
        <family val="2"/>
      </rPr>
      <t>ë</t>
    </r>
    <r>
      <rPr>
        <sz val="10"/>
        <color theme="1"/>
        <rFont val="Calibri"/>
        <family val="2"/>
        <scheme val="minor"/>
      </rPr>
      <t>nt, gegevens behandelend</t>
    </r>
  </si>
  <si>
    <t>logopedist, gegevens huisarts (alleen naam huisarts).</t>
  </si>
  <si>
    <t>B. Anamnese</t>
  </si>
  <si>
    <t>Is de contactreden/hulpvraag van de patiënt vastgelegd?</t>
  </si>
  <si>
    <t>C. Onderzoek</t>
  </si>
  <si>
    <t>Zijn de onderzoeksgegevens vastgelegd?*</t>
  </si>
  <si>
    <t>wat en hoe het is onderzocht (test, meeting, gebruikt instrument) en wat de resultaten zijn van het onderzoek</t>
  </si>
  <si>
    <t xml:space="preserve"> (qua aard en ernst).</t>
  </si>
  <si>
    <t>*) de logopedische diagnose / conclusie bestaat uit:</t>
  </si>
  <si>
    <t>. niet aangedane of juist bijzonder goede functies, anatomische eigenschappen, activiteiten en participatie;</t>
  </si>
  <si>
    <t>. relevante medische, externe en persoonlijke factoren;</t>
  </si>
  <si>
    <t>. (onderdelen van ) contactreden / hulpvraag (indien relevant).</t>
  </si>
  <si>
    <t>met toestemming van de patiënt (‘acceptabel’) - het ‘wat’ wordt vastgelegd (het logopedisch probleem</t>
  </si>
  <si>
    <t xml:space="preserve">dat de logopedist wil aanpakken), de mate waarin (hetgeen bereikt moet worden, waar mogelijk </t>
  </si>
  <si>
    <t xml:space="preserve">gekwantificeerd (‘meetbaar’) en haalbaar (‘realistisch’)) en de periode waarbinnen het doel / resultaat moet zijn behaald </t>
  </si>
  <si>
    <t>indien beschikbaar, gebruik gemaakt kan worden van zorginhoudelijke richtlijnen.</t>
  </si>
  <si>
    <t>*) Het beoogde resultaat / hoofddoel wordt SMART1  vastgelegd.</t>
  </si>
  <si>
    <t>1: SMART: Specifiek, Meetbaar, Acceptabel, Realistisch, Tijdsgebonden.</t>
  </si>
  <si>
    <r>
      <t>Is vastgelegd dat het  behandelplan besproken is met de pati</t>
    </r>
    <r>
      <rPr>
        <b/>
        <sz val="11"/>
        <color theme="0"/>
        <rFont val="Calibri"/>
        <family val="2"/>
      </rPr>
      <t>ë</t>
    </r>
    <r>
      <rPr>
        <b/>
        <sz val="9.9"/>
        <color theme="0"/>
        <rFont val="Calibri"/>
        <family val="2"/>
      </rPr>
      <t>nt dan wel dat de patiënt akkoord is?*</t>
    </r>
  </si>
  <si>
    <t xml:space="preserve">*) Er wordt vastgelegd dat het behandelplan is besproken met de patiënt, dan wel dat de patiënt zich akkoord </t>
  </si>
  <si>
    <t xml:space="preserve">heeft verklaard met het behandelplan. Daarbij is geen handtekening van de patiënt vereist. Als de patiënt daarom vraagt, </t>
  </si>
  <si>
    <t>vast te leggen voor welke verrichtingen / behandeling de patiënt toestemming heeft gegeven.</t>
  </si>
  <si>
    <r>
      <t xml:space="preserve">is de logopedist, ingevolge de </t>
    </r>
    <r>
      <rPr>
        <i/>
        <sz val="10"/>
        <color theme="1"/>
        <rFont val="Calibri"/>
        <family val="2"/>
        <scheme val="minor"/>
      </rPr>
      <t>Wet op de geneeskundige behandelingsovereenkomst (WGBO)</t>
    </r>
    <r>
      <rPr>
        <sz val="10"/>
        <color theme="1"/>
        <rFont val="Calibri"/>
        <family val="2"/>
        <scheme val="minor"/>
      </rPr>
      <t>,</t>
    </r>
    <r>
      <rPr>
        <sz val="10"/>
        <color rgb="FF000000"/>
        <rFont val="Calibri"/>
        <family val="2"/>
        <scheme val="minor"/>
      </rPr>
      <t xml:space="preserve"> verplicht schriftelijk  </t>
    </r>
  </si>
  <si>
    <t>Zijn de gegevens van de uitgevoerde behandeling vastgelegd?*</t>
  </si>
  <si>
    <t>*) datum sessie, afspraken met de patiënt (bijv. adviezen / huiswerk, instructies).</t>
  </si>
  <si>
    <t xml:space="preserve">*) Een eindevaluatie bestaat uit: de datum van de evaluatie en een bescjhrivig van de eralisatie van het resultaat  </t>
  </si>
  <si>
    <r>
      <t>(de mate waarin het hoofddoel beriekt is en de veranderingen in de gezondheidstoestand van de pati</t>
    </r>
    <r>
      <rPr>
        <sz val="10"/>
        <color theme="1"/>
        <rFont val="Calibri"/>
        <family val="2"/>
      </rPr>
      <t>ë</t>
    </r>
    <r>
      <rPr>
        <sz val="9"/>
        <color theme="1"/>
        <rFont val="Calibri"/>
        <family val="2"/>
      </rPr>
      <t>nt.</t>
    </r>
  </si>
  <si>
    <t>**</t>
  </si>
  <si>
    <t>Zijn de gegevens over afsluiting vastgelegd?*</t>
  </si>
  <si>
    <t xml:space="preserve">Er worden zowel dossiers getoetst van patiënten waarvan de behandeling </t>
  </si>
  <si>
    <t xml:space="preserve">is afgesloten als dossiers van patiënten waarvan de behandeling nog niet </t>
  </si>
  <si>
    <t>NC= Niet Conform</t>
  </si>
  <si>
    <t>Deel 2 NVLF richtlijnen</t>
  </si>
  <si>
    <t>Normering NVLF richtlijnen</t>
  </si>
  <si>
    <t xml:space="preserve">Het moet aantoonbaar zijn dat de praktijk de NVLF richtlijnen heeft </t>
  </si>
  <si>
    <t xml:space="preserve">**) NVT indien in de getoonde richtlijndossiers aantoonbaar is dat er gemotiveerd is afgeweken </t>
  </si>
  <si>
    <t>***</t>
  </si>
  <si>
    <t>*) NVT indien in de getoonde richtlijndossiers aantoonbaar is dat er gemotiveerd is afgeweken van het gebruik van de richtlijn.</t>
  </si>
  <si>
    <t>*</t>
  </si>
  <si>
    <t>Alle logopedisten werkzaam in de praktijk zijn aangesloten bij een geschillencommissie</t>
  </si>
  <si>
    <t xml:space="preserve"> voor patiënten?*</t>
  </si>
  <si>
    <t xml:space="preserve">Dossier Wkkgz </t>
  </si>
  <si>
    <t>3.3</t>
  </si>
  <si>
    <t xml:space="preserve">Heeft de praktijk een (schriftelijke) klachtenregeling / klachtenprocedure? </t>
  </si>
  <si>
    <t>Legitimatie op orde (ja/nee)</t>
  </si>
  <si>
    <t>Verwijsgegevens</t>
  </si>
  <si>
    <t>Verwijsdiagnose / verwijsindicatie</t>
  </si>
  <si>
    <t>Score "Conform" (19 vragen)</t>
  </si>
  <si>
    <t>vastgelegd?</t>
  </si>
  <si>
    <t>Score "Non Conform" (12 vragen)</t>
  </si>
  <si>
    <t>Vraag 1.4 - 1.7</t>
  </si>
  <si>
    <t>Zijn de onderzoeksgegevens vastgelegd?</t>
  </si>
  <si>
    <t xml:space="preserve">Niet aangedane of juist bijzonder goede functies, </t>
  </si>
  <si>
    <t>Evt. stoornissen, beperkingen en participatieproblemen;</t>
  </si>
  <si>
    <t>Relevante medische, extrene em persoonlijke factoren;</t>
  </si>
  <si>
    <t xml:space="preserve">(onderdelen van) contactreden / hulpvraag </t>
  </si>
  <si>
    <t>(indien relevant).</t>
  </si>
  <si>
    <t>Specifiek</t>
  </si>
  <si>
    <t>Meetbaar</t>
  </si>
  <si>
    <t>Acceptabel</t>
  </si>
  <si>
    <t>Realistisch</t>
  </si>
  <si>
    <t>Tijdgebonden</t>
  </si>
  <si>
    <t>vastgelegd? (subvragen)</t>
  </si>
  <si>
    <t>Score "NVT" is toelaatbaar mits aantoonbaar gemotiveerd is afgeweken van het gebruik van de richtlijn.</t>
  </si>
  <si>
    <t xml:space="preserve">Het gaat bij dit criterium om aanbevelingen 1, 2 en 3 uit de richtlijn Diagnostiek en behandeling </t>
  </si>
  <si>
    <t>tenplan</t>
  </si>
  <si>
    <t>Antaomische eigenschappen, activiteiten en particpatie;</t>
  </si>
  <si>
    <t>Score zie vraag 3.6</t>
  </si>
  <si>
    <t>3 uit3</t>
  </si>
  <si>
    <t>5 uit 5</t>
  </si>
  <si>
    <t xml:space="preserve">Het gaat bij dit criterium om aanbevelingen 12, 33, 34 , 35 en 37 uit de richtlijn </t>
  </si>
  <si>
    <t>Diagnostiek en behandeling van AFASIE (NVLF, 2015).</t>
  </si>
  <si>
    <t>Score "NVT" is toelaatbaar mits aantoonbaar gemotiveerd is afgeweken</t>
  </si>
  <si>
    <t>Indien 'nee' ga naar criterium 2.1.3</t>
  </si>
  <si>
    <t>www.klachtenloketparamedici.nl</t>
  </si>
  <si>
    <t>Praktijkvoering</t>
  </si>
  <si>
    <t>Format Calamiteitenplan</t>
  </si>
  <si>
    <t xml:space="preserve">Meer informatie vindt u op de </t>
  </si>
  <si>
    <t>NVLF website.</t>
  </si>
  <si>
    <t>Addendum richtlijn logopedische verslaggeving, NVLF, 2017.</t>
  </si>
  <si>
    <t>Logopedische standaarden eerstelijn, NVLF, 2017.</t>
  </si>
  <si>
    <t xml:space="preserve">      Richtlijn Behandeling en Diagnostiek bij Afasie, NVLF 2015.</t>
  </si>
  <si>
    <t>Richtlijn logopedie bij de ziekte van Parkinson, NVLF, 2017.</t>
  </si>
  <si>
    <t xml:space="preserve">Het beoogd resultaat / hoofddoel wordt SMART  vastgelegd; dat betekent dat – in overleg met en  </t>
  </si>
  <si>
    <t>langer dan 12 maanden duren?</t>
  </si>
  <si>
    <t>* De rapportage bevat minimaal de volgende gegevens:</t>
  </si>
  <si>
    <t>logopedische diagnose;</t>
  </si>
  <si>
    <t>hulpvraag patiënt;</t>
  </si>
  <si>
    <t>behandeldoel(en);</t>
  </si>
  <si>
    <t>evaluatie;</t>
  </si>
  <si>
    <t>voorstel voor vervolg (behandeling afsluiten, voortzetten).</t>
  </si>
  <si>
    <t xml:space="preserve">             medische diagnose en/of hulpvraag (indien vermeld op de verwijzing);</t>
  </si>
  <si>
    <t>Addendum richtlijn verslaggeving</t>
  </si>
  <si>
    <t>**) NVT voor dossiers waarvan de behandeling afgesloten is binnen 12 maanden.</t>
  </si>
  <si>
    <t>2.1.1             Richtlijn Logopedie bij de ziekte van Parkinson (2017)</t>
  </si>
  <si>
    <t>Staan alle vestigingen van de praktijk correct geregistreerd bij Vektis?</t>
  </si>
  <si>
    <t>Logopedische standaarden 1e lijn, onderdeel Beheer.</t>
  </si>
  <si>
    <t xml:space="preserve"> Kwaliteitsregister Paramedici.</t>
  </si>
  <si>
    <t>*) Vanaf 1-1-2017 is voor leden van de NVLF aansluiting bij een geschillencommissie geregeld via het</t>
  </si>
  <si>
    <t>Score "C" minimaal 4 uit 4</t>
  </si>
  <si>
    <t>Medische diagnose en/of hulpvraag</t>
  </si>
  <si>
    <t>Logopedische diagnose</t>
  </si>
  <si>
    <t>Hulpvraag patient</t>
  </si>
  <si>
    <t>behandeldoel(en)</t>
  </si>
  <si>
    <t>Evaluatie</t>
  </si>
  <si>
    <t>Voorstel voor vervolg (afsluiten, voortzetten)</t>
  </si>
  <si>
    <t>Score zie vraag 2.4</t>
  </si>
  <si>
    <t>Score "C" minimaal 3 uit 3</t>
  </si>
  <si>
    <t>Score "NC" max 1 uit 2</t>
  </si>
  <si>
    <t>Score "NC" max 1 uit 1</t>
  </si>
  <si>
    <t>Is de conclusie van de DTL-screening ('pluis'/'niet-pluis') vastgelegd?</t>
  </si>
  <si>
    <t>Bij Aanmelding en DTL-screening geldt: 1.3 t/m 1.5</t>
  </si>
  <si>
    <t xml:space="preserve">Er mag 2 keer NC gescoord worden bij 1.3 t/m 1.5. Indien meer dan </t>
  </si>
  <si>
    <t>Score "NC" max 2 uit 3</t>
  </si>
  <si>
    <t>Boek SMART in de logopedie, Ineke de Groot en Maartje Oosterwijk 2017.</t>
  </si>
  <si>
    <t>Is een evaluatie* uitgevoerd binnen maximaal 6 maanden na de vorige evaluatie?</t>
  </si>
  <si>
    <t xml:space="preserve">Is een jaarlijkse rapportage* aan de verwijzer / behandelend arts geschreven bij behandelingen die </t>
  </si>
  <si>
    <t>NVLF Richtlijn TOS</t>
  </si>
  <si>
    <t>bij taalontwikkelingsstoornissen (NVLF, 2017).</t>
  </si>
  <si>
    <t xml:space="preserve">Op de onderdelen 3.1, 3.2 en 3.4 moet een C gescoord worden. </t>
  </si>
  <si>
    <t xml:space="preserve">Op de onderdelen 3.3, 3.5, 3.6 mag 1 keer een NC </t>
  </si>
  <si>
    <t>Bij het scoren van meer dan één  NC op deze onderdelen is de</t>
  </si>
  <si>
    <t>Score zie vraag 3.4</t>
  </si>
  <si>
    <t>Score 3.1, 3.2 en 3.4 "C" minimaal 3 uit 3</t>
  </si>
  <si>
    <t>Score 3.3, 3.5, 3.6  "NC" max 1 uit 3</t>
  </si>
  <si>
    <t xml:space="preserve">Op de onderdelen 3.7 en 3.8 mag één NC gescoord worden. </t>
  </si>
  <si>
    <t xml:space="preserve">Op onderdeel 3.9 moet C gescoord worden. Bij het scoren van </t>
  </si>
  <si>
    <t>Als op de onderdelen 3.10 en 3.11 sprake is van een NC op 1 of meer</t>
  </si>
  <si>
    <t>Score 3.10 en 3.11  "NC" geen effect</t>
  </si>
  <si>
    <t>Vraag 1.4 - 1.5</t>
  </si>
  <si>
    <t>1.4 Conclusie DTL-screening (Pluis / Niet pluis) vastgelegd?</t>
  </si>
  <si>
    <t xml:space="preserve">1.5 Toestemming patient voor overleg met de arts </t>
  </si>
  <si>
    <t>Terug naar Audit Checklist vraag 1.4 - 1.5 - klik</t>
  </si>
  <si>
    <t>1.6   Contactreden / hulpvraag vastgelegd?</t>
  </si>
  <si>
    <t>Afspraken met patiënt</t>
  </si>
  <si>
    <t xml:space="preserve">behandelend arts geschreven? </t>
  </si>
  <si>
    <t>Het verslag bevat minimaal de volgende gegevens:</t>
  </si>
  <si>
    <t>Logopedie bij taalontwikkelingsstoornissen  (NVLF, 2017).</t>
  </si>
  <si>
    <t>Vragen 3.7 en 3.8</t>
  </si>
  <si>
    <t>3.9 Inrichtingseisen</t>
  </si>
  <si>
    <t xml:space="preserve">3.10 Calamitei- </t>
  </si>
  <si>
    <t xml:space="preserve">3.11 voorzieningen </t>
  </si>
  <si>
    <t>calamiteiten</t>
  </si>
  <si>
    <t>3.9 verplicht "C"</t>
  </si>
  <si>
    <t>Terug naar Audit Checklist vraag 3.7 - 3.8 - klik</t>
  </si>
  <si>
    <t>Terug naar Audit Checklist vraag 3.9 - 3.11 - klik</t>
  </si>
  <si>
    <t xml:space="preserve">Het gaat bij dit criterium om aanbevelingen 12 en 18 uit de richtlijn Logopedie </t>
  </si>
  <si>
    <t>Het gaat bij dit criterium om aanbevelingen 7 en 8 uit de richtlijn Logopedie bij taalontwikkelingsstoornissen (NVLF, 2017).</t>
  </si>
  <si>
    <t>score van 100% gehaald worden.</t>
  </si>
  <si>
    <t>Bij het scoren van een NC op dit onderdeel is de uitkomst van de toets negatief.</t>
  </si>
  <si>
    <t xml:space="preserve">Op onderdeel 1.9 moet C gescoord worden. Bij het scoren van een NC </t>
  </si>
  <si>
    <t>Op de onderdelen 1.11, 1.12, 1.13, 1.15 moet C gescoord worden. Bij het scoren</t>
  </si>
  <si>
    <t xml:space="preserve"> van een NC op 1 of meerdere onderdelen is de uitkomst van de toets</t>
  </si>
  <si>
    <t>negatief.</t>
  </si>
  <si>
    <t>Er mag 1 keer NC gecoord worden op het onderdeel 1.14. Indien meer dan</t>
  </si>
  <si>
    <t>1 keer NC is gescoord is de uitkomst van de toets negatief. Indien bij</t>
  </si>
  <si>
    <t>1.12 en/of 1.13 en/of 1.14 en/of 1.15 een NVT wordt gescoord dan heeft dit</t>
  </si>
  <si>
    <t>geen invloed op de uitkomst van de toets.</t>
  </si>
  <si>
    <t>1.12</t>
  </si>
  <si>
    <t>1.13</t>
  </si>
  <si>
    <t>1.15</t>
  </si>
  <si>
    <t xml:space="preserve"> 80% wordt een NC gescoord.</t>
  </si>
  <si>
    <t>score van 80% gehaald worden. Indien een score lager is dan</t>
  </si>
  <si>
    <t>. Evt. aanwezige stoornissen, beperkingen en participatieproblemen;</t>
  </si>
  <si>
    <t>Nummer logopedist (AGB-code)</t>
  </si>
  <si>
    <t>Nummer huisarts (AGB-code)</t>
  </si>
  <si>
    <t>Nummer verwijzer (AGB-code)</t>
  </si>
  <si>
    <t xml:space="preserve">Vraag 1.6  </t>
  </si>
  <si>
    <t>Vraag  1.7</t>
  </si>
  <si>
    <t xml:space="preserve">1.7   </t>
  </si>
  <si>
    <t>Vraag 1.8 - diagnose/conclusie vastgelegd?</t>
  </si>
  <si>
    <t>Score 1.8 "Conform" (5 vragen)</t>
  </si>
  <si>
    <t>Vraag 1.8 - Is de logopedische diagnose/conclusie vastgelegd?</t>
  </si>
  <si>
    <t>Vraag 1.9 Is het beoogde resultaat / hoofddoel voor</t>
  </si>
  <si>
    <t>Score 1.9 "Conform" (5 vragen)</t>
  </si>
  <si>
    <t>Vraag 1.10  Akkoord patiënt behandelplan vastgelegd?</t>
  </si>
  <si>
    <t xml:space="preserve">            Terug naar Audit Checklist vraag 1.6 klik</t>
  </si>
  <si>
    <t>Terug naar Audit Checklist vraag 1.7 -  klik</t>
  </si>
  <si>
    <t>Terug naar Audit Checklist vraag 1.8 - klik</t>
  </si>
  <si>
    <t>Terug naar Audit Checklist vraag 1.9 - 1.10 - klik</t>
  </si>
  <si>
    <t xml:space="preserve">Vraag 1.11 - Gegevens uitgevoerde behandeling </t>
  </si>
  <si>
    <t>Score 1.11 "Conform" (3 vragen)</t>
  </si>
  <si>
    <t>Terug naar Audit Checklist vraag 1.11 - klik</t>
  </si>
  <si>
    <t>Vraag 1.12 - Is een eindevaluatie vastgelegd?</t>
  </si>
  <si>
    <t>Vraag 1.13 - Is een evaluatie uitgevoerd binnen max 6</t>
  </si>
  <si>
    <t xml:space="preserve">Vraag 1.14 Is een jaarlijkse rapportage aan verwijzer / </t>
  </si>
  <si>
    <t>Score 1.14 "Conform" (5 vragen)</t>
  </si>
  <si>
    <t>Terug naar Audit Checklist vraag 1.12 - 1.14 klik</t>
  </si>
  <si>
    <t>Vraag 1.15 - Zijn de gegevens over afsluiting vastgelegd?</t>
  </si>
  <si>
    <t>Score 1.15 "Conform" (4 vragen)</t>
  </si>
  <si>
    <t>Terug naar Audit Checklist vraag 1.15 - klik</t>
  </si>
  <si>
    <r>
      <t xml:space="preserve">De vragen die rood gekleurd zijn, zijn vragen waarop een C (= conform </t>
    </r>
    <r>
      <rPr>
        <sz val="11"/>
        <color theme="1"/>
        <rFont val="Calibri"/>
        <family val="2"/>
      </rPr>
      <t>≥</t>
    </r>
    <r>
      <rPr>
        <sz val="11"/>
        <color rgb="FFFFFF00"/>
        <rFont val="Calibri"/>
        <family val="2"/>
      </rPr>
      <t xml:space="preserve"> </t>
    </r>
    <r>
      <rPr>
        <sz val="11"/>
        <rFont val="Calibri"/>
        <family val="2"/>
      </rPr>
      <t>80%</t>
    </r>
    <r>
      <rPr>
        <sz val="11"/>
        <color theme="1"/>
        <rFont val="Calibri"/>
        <family val="2"/>
      </rPr>
      <t>)</t>
    </r>
    <r>
      <rPr>
        <sz val="11"/>
        <color theme="1"/>
        <rFont val="Calibri"/>
        <family val="2"/>
        <scheme val="minor"/>
      </rPr>
      <t xml:space="preserve"> gescoord moet worden om de toets te halen.</t>
    </r>
  </si>
  <si>
    <t>Een evaluatie bestaat uit datgene wat op dat moment relevant is. Dit kan bijvoorbeeld zijn: een beoordeling van het</t>
  </si>
  <si>
    <t>behandelproces en resultaat (volgens de patiënt en volgens de logopedist) tot nu toe.</t>
  </si>
  <si>
    <t>Score zie vraag 1.7</t>
  </si>
  <si>
    <t>Normering onderdeel B. Anamnese + C. Onderzoek</t>
  </si>
  <si>
    <t xml:space="preserve">Er mag 1 keer NC gescoord worden bij 1.6 en 1.7. Indien meer dan </t>
  </si>
  <si>
    <t>Richtlijn Stotteren bij kinderen, adolescenten en volwassenen NVLF, 2020.</t>
  </si>
  <si>
    <t>adolescenten en volwassen (NVLF, 2020).</t>
  </si>
  <si>
    <t xml:space="preserve">***) NVT indien in de getoonde richtlijndossiers aantoonbaar is dat er gemotiveerd is afgeweken </t>
  </si>
  <si>
    <t xml:space="preserve">Toelichting: Het beoogde resultaat / hoofddoel worden binnen maximaal vijf behandelingen vastgelegd.  </t>
  </si>
  <si>
    <t xml:space="preserve">('tijdgebonden')2. Het is aan de logopedist om een inschatting te maken van wat 'realistisch' is, waarbij, </t>
  </si>
  <si>
    <t>2: Als een hoofddoel niet SMART kan worden geformuleerd, moet dit worden toegelicht in het dossier.</t>
  </si>
  <si>
    <t>vervangt deze de richtlijn Logopedische verslaggeving 2010 en bijbehorend addendum.</t>
  </si>
  <si>
    <t>Het gaat bij dit criterium om aanbevelingen 1, 2 en 3 uit de Richtlijn Diagnostiek en behandeling bij afasie (NVLF, 2015).</t>
  </si>
  <si>
    <t xml:space="preserve">Het gaat bij dit criterium om aanbevelingen 1, 2, 3, 5, 8, 9, 10, 12, 13, 14, 15, 17, 18, 20, 21, 22 uit de richtlijn Stotteren bij kinderen, </t>
  </si>
  <si>
    <t>2.1.3             Richtlijn Diagnostiek en behandeling bij afasie (2015)</t>
  </si>
  <si>
    <t>2.1.4             Richtlijn Logopedie bij taalontwikkelingsstoornissen (2017)</t>
  </si>
  <si>
    <t>2.1.2             Richtlijn Stotteren bij kinderen, adolescenten en volwassenen (2020)</t>
  </si>
  <si>
    <t>STOTTEREN</t>
  </si>
  <si>
    <t>AFASIE</t>
  </si>
  <si>
    <t>TOS</t>
  </si>
  <si>
    <t>Het gaat bij dit criterium om aanbevelingen 1, 2, 3, 5, 8, 9, 10, 12, 13, 14, 15, 17, 18, 20, 21, 22 uit de richtlijn Stotteren bij kinderen, adolescenten en volwassen</t>
  </si>
  <si>
    <t>16 uit 16</t>
  </si>
  <si>
    <t>(NVLF, 2017).</t>
  </si>
  <si>
    <t xml:space="preserve">Het gaat bij dit criterium om aanbevelingen 7 en 8 uit de richtlijn Logopedie bij taalontwikkelingsstoornissen </t>
  </si>
  <si>
    <t>1 uit1</t>
  </si>
  <si>
    <t>Score 2.2 "Conform" of "NVT" (minimaal 3 uit 5 voor 2 dossiers)</t>
  </si>
  <si>
    <t>Score 2.3 Richtlijn AFASIE  "Conform" of "NVT" (minimaal 3 uit 3 voor 2 dossiers)</t>
  </si>
  <si>
    <t>Score 2.4 "Conform" of "NVT" (minimaal 16 uit 16 voor 2 dossiers)</t>
  </si>
  <si>
    <t>Score 2.4 Richtlijn AFASIE "Conform" of "NVT" (minimaal 5 uit 5 voor 2 dossiers)</t>
  </si>
  <si>
    <t>De zelfcheck kwaliteitstoets is gebaseerd op de criteria kwaliteitstoets logopedie 2021, versie 1.2 juli 2020. De criteria zijn in juni 2020 vastgesteld door</t>
  </si>
  <si>
    <t>De dossiertoets is gebaseerd op de basisgegevens uit de NVLF Richtlijn Logopedische Dossiervorming (2019).</t>
  </si>
  <si>
    <t xml:space="preserve">NVLF Richtlijn Logopedische Dossiervorming, 2019 . </t>
  </si>
  <si>
    <t>NVLF Richtlijn logopedie bij Parkinson</t>
  </si>
  <si>
    <t>van Parkinson (2017) voldaan.</t>
  </si>
  <si>
    <t xml:space="preserve">Het gaat bij dit criterium om aanbeveling 7a uit de richtlijn Stotteren bij kinderen, </t>
  </si>
  <si>
    <t>7a</t>
  </si>
  <si>
    <t>Score 2.3  Richtlijn STOTTEREN "Conform" of "NVT" (minimaal 1 uit 1 voor 2 dossiers)</t>
  </si>
  <si>
    <t>(NVLF, 2020).</t>
  </si>
  <si>
    <t>Score 2.3  Richtlijn TOS "Conform" of "NVT" (minimaal 2 uit 2 voor 2 dossiers)</t>
  </si>
  <si>
    <t>Het gaat bij dit criterium om aanbeveling 7a uit de richtlijn Stotteren bij kinderen, adolescenten en volwassen (NVLF, 2020).</t>
  </si>
  <si>
    <t xml:space="preserve">Het gaat bij dit criterium om aanbevelingen 12, 18 uit de richtlijn </t>
  </si>
  <si>
    <t>Score 2.4 Richtlijn TOS "Conform" of "NVT" (minimaal 2 uit 2 voor 2 dossiers)</t>
  </si>
  <si>
    <t>5 De HASP-paramedicus wordt gefaseerd geïmplementeerd in de periode 2021-2022. Niet alle auditees gaan hier tegelijk mee werken. Voor de ene auditee kan de richtlijn logopedische verslaglegging nog van toepassing zijn, hoewel de ander al in een pilot met de HASP-paramedicus werkt.  Inhoudelijk heeft dit geen invloed op het criterium.</t>
  </si>
  <si>
    <t>, HASP-paramedicus</t>
  </si>
  <si>
    <t>Richtlijn HASP paramedicus, NHG, 2020.</t>
  </si>
  <si>
    <t>U vindt hier de zelfcheck kwaliteitstoets logopedie. In de zelfcheck staan de criteria kwaliteitstoets logopedie 2022, versie 1 dd. 15-06-2021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</si>
</sst>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4" x14ac:knownFonts="1">
    <font>
      <sz val="11"/>
      <color theme="1"/>
      <name val="Calibri"/>
      <family val="2"/>
      <scheme val="minor"/>
    </font>
    <font>
      <u/>
      <sz val="11"/>
      <color theme="10"/>
      <name val="Calibri"/>
      <family val="2"/>
    </font>
    <font>
      <b/>
      <sz val="11"/>
      <color theme="3"/>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b/>
      <sz val="12"/>
      <name val="Calibri"/>
      <family val="2"/>
      <scheme val="minor"/>
    </font>
    <font>
      <sz val="10"/>
      <color theme="1"/>
      <name val="Calibri"/>
      <family val="2"/>
      <scheme val="minor"/>
    </font>
    <font>
      <sz val="11"/>
      <name val="Calibri"/>
      <family val="2"/>
      <scheme val="minor"/>
    </font>
    <font>
      <sz val="10"/>
      <name val="Calibri"/>
      <family val="2"/>
      <scheme val="minor"/>
    </font>
    <font>
      <b/>
      <sz val="11"/>
      <color theme="1"/>
      <name val="Arial"/>
      <family val="2"/>
    </font>
    <font>
      <i/>
      <sz val="10"/>
      <color theme="1"/>
      <name val="Calibri"/>
      <family val="2"/>
      <scheme val="minor"/>
    </font>
    <font>
      <u/>
      <sz val="10"/>
      <color theme="1"/>
      <name val="Calibri"/>
      <family val="2"/>
      <scheme val="minor"/>
    </font>
    <font>
      <u/>
      <sz val="11"/>
      <color theme="10"/>
      <name val="Calibri"/>
      <family val="2"/>
      <scheme val="minor"/>
    </font>
    <font>
      <u/>
      <sz val="11"/>
      <color theme="1"/>
      <name val="Calibri"/>
      <family val="2"/>
      <scheme val="minor"/>
    </font>
    <font>
      <b/>
      <i/>
      <sz val="14"/>
      <color theme="1"/>
      <name val="Calibri"/>
      <family val="2"/>
      <scheme val="minor"/>
    </font>
    <font>
      <b/>
      <sz val="20"/>
      <color theme="1"/>
      <name val="Calibri"/>
      <family val="2"/>
      <scheme val="minor"/>
    </font>
    <font>
      <b/>
      <sz val="11"/>
      <color theme="0"/>
      <name val="Calibri"/>
      <family val="2"/>
      <scheme val="minor"/>
    </font>
    <font>
      <sz val="11"/>
      <color theme="0"/>
      <name val="Calibri"/>
      <family val="2"/>
      <scheme val="minor"/>
    </font>
    <font>
      <sz val="10"/>
      <color rgb="FF272627"/>
      <name val="Calibri"/>
      <family val="2"/>
      <scheme val="minor"/>
    </font>
    <font>
      <b/>
      <sz val="14"/>
      <name val="Calibri"/>
      <family val="2"/>
      <scheme val="minor"/>
    </font>
    <font>
      <sz val="11"/>
      <color theme="9"/>
      <name val="Calibri"/>
      <family val="2"/>
      <scheme val="minor"/>
    </font>
    <font>
      <b/>
      <sz val="14"/>
      <color theme="0"/>
      <name val="Calibri"/>
      <family val="2"/>
      <scheme val="minor"/>
    </font>
    <font>
      <b/>
      <sz val="14"/>
      <color theme="0"/>
      <name val="Arial"/>
      <family val="2"/>
    </font>
    <font>
      <sz val="12"/>
      <color theme="1"/>
      <name val="Calibri"/>
      <family val="2"/>
      <scheme val="minor"/>
    </font>
    <font>
      <sz val="11"/>
      <color rgb="FFFF0000"/>
      <name val="Calibri"/>
      <family val="2"/>
      <scheme val="minor"/>
    </font>
    <font>
      <sz val="11"/>
      <color theme="1"/>
      <name val="Calibri"/>
      <family val="2"/>
      <scheme val="minor"/>
    </font>
    <font>
      <sz val="11"/>
      <color theme="1"/>
      <name val="Calibri"/>
      <family val="2"/>
    </font>
    <font>
      <b/>
      <sz val="18"/>
      <color rgb="FF000000"/>
      <name val="Calibri"/>
      <family val="2"/>
    </font>
    <font>
      <sz val="11"/>
      <color rgb="FF000000"/>
      <name val="Calibri"/>
      <family val="2"/>
    </font>
    <font>
      <b/>
      <sz val="14"/>
      <color rgb="FF000000"/>
      <name val="Calibri"/>
      <family val="2"/>
    </font>
    <font>
      <b/>
      <sz val="11"/>
      <color rgb="FF000000"/>
      <name val="Calibri"/>
      <family val="2"/>
    </font>
    <font>
      <sz val="9"/>
      <color indexed="81"/>
      <name val="Tahoma"/>
      <family val="2"/>
    </font>
    <font>
      <b/>
      <sz val="11"/>
      <color rgb="FFFF0000"/>
      <name val="Calibri"/>
      <family val="2"/>
      <scheme val="minor"/>
    </font>
    <font>
      <b/>
      <sz val="9"/>
      <color indexed="81"/>
      <name val="Tahoma"/>
      <family val="2"/>
    </font>
    <font>
      <sz val="14"/>
      <color theme="1"/>
      <name val="Calibri"/>
      <family val="2"/>
      <scheme val="minor"/>
    </font>
    <font>
      <b/>
      <sz val="14"/>
      <color rgb="FFFF0000"/>
      <name val="Calibri"/>
      <family val="2"/>
      <scheme val="minor"/>
    </font>
    <font>
      <sz val="11"/>
      <color theme="8" tint="0.79998168889431442"/>
      <name val="Calibri"/>
      <family val="2"/>
      <scheme val="minor"/>
    </font>
    <font>
      <sz val="11"/>
      <color theme="8" tint="0.39997558519241921"/>
      <name val="Calibri"/>
      <family val="2"/>
      <scheme val="minor"/>
    </font>
    <font>
      <sz val="11"/>
      <color rgb="FF272627"/>
      <name val="Calibri"/>
      <family val="2"/>
      <scheme val="minor"/>
    </font>
    <font>
      <u/>
      <sz val="11"/>
      <name val="Calibri"/>
      <family val="2"/>
      <scheme val="minor"/>
    </font>
    <font>
      <sz val="10"/>
      <name val="Calibri"/>
      <family val="2"/>
    </font>
    <font>
      <u/>
      <sz val="10"/>
      <color theme="10"/>
      <name val="Calibri"/>
      <family val="2"/>
    </font>
    <font>
      <b/>
      <sz val="10"/>
      <color theme="0"/>
      <name val="Calibri"/>
      <family val="2"/>
      <scheme val="minor"/>
    </font>
    <font>
      <u/>
      <sz val="10"/>
      <color theme="0"/>
      <name val="Calibri"/>
      <family val="2"/>
    </font>
    <font>
      <sz val="10"/>
      <color theme="0"/>
      <name val="Calibri"/>
      <family val="2"/>
      <scheme val="minor"/>
    </font>
    <font>
      <b/>
      <sz val="11"/>
      <color theme="0"/>
      <name val="Calibri"/>
      <family val="2"/>
    </font>
    <font>
      <b/>
      <u/>
      <sz val="10"/>
      <color theme="0"/>
      <name val="Calibri"/>
      <family val="2"/>
      <scheme val="minor"/>
    </font>
    <font>
      <b/>
      <u/>
      <sz val="11"/>
      <color theme="0"/>
      <name val="Calibri"/>
      <family val="2"/>
      <scheme val="minor"/>
    </font>
    <font>
      <u/>
      <sz val="10"/>
      <name val="Calibri"/>
      <family val="2"/>
      <scheme val="minor"/>
    </font>
    <font>
      <sz val="11"/>
      <name val="Calibri"/>
      <family val="2"/>
    </font>
    <font>
      <sz val="10"/>
      <color theme="1"/>
      <name val="Arial"/>
      <family val="2"/>
    </font>
    <font>
      <b/>
      <sz val="11"/>
      <color theme="1"/>
      <name val="Calibri"/>
      <family val="2"/>
    </font>
    <font>
      <sz val="10"/>
      <color theme="1"/>
      <name val="Calibri"/>
      <family val="2"/>
    </font>
    <font>
      <u/>
      <sz val="10"/>
      <color theme="10"/>
      <name val="Calibri"/>
      <family val="2"/>
      <scheme val="minor"/>
    </font>
    <font>
      <b/>
      <sz val="9.9"/>
      <color theme="0"/>
      <name val="Calibri"/>
      <family val="2"/>
    </font>
    <font>
      <sz val="10"/>
      <color rgb="FF000000"/>
      <name val="Calibri"/>
      <family val="2"/>
      <scheme val="minor"/>
    </font>
    <font>
      <sz val="9"/>
      <color theme="1"/>
      <name val="Calibri"/>
      <family val="2"/>
    </font>
    <font>
      <b/>
      <sz val="11"/>
      <color rgb="FFFF0000"/>
      <name val="Calibri"/>
      <family val="2"/>
    </font>
    <font>
      <u/>
      <sz val="11"/>
      <color rgb="FF0033CC"/>
      <name val="Calibri"/>
      <family val="2"/>
      <scheme val="minor"/>
    </font>
    <font>
      <u/>
      <sz val="11"/>
      <color rgb="FF0033CC"/>
      <name val="Calibri"/>
      <family val="2"/>
    </font>
    <font>
      <sz val="11"/>
      <color rgb="FFFFFF00"/>
      <name val="Calibri"/>
      <family val="2"/>
    </font>
    <font>
      <sz val="9"/>
      <name val="Calibri"/>
      <family val="2"/>
      <scheme val="minor"/>
    </font>
  </fonts>
  <fills count="28">
    <fill>
      <patternFill patternType="none"/>
    </fill>
    <fill>
      <patternFill patternType="gray125"/>
    </fill>
    <fill>
      <patternFill patternType="solid">
        <fgColor theme="3"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rgb="FFCC0000"/>
        <bgColor indexed="64"/>
      </patternFill>
    </fill>
    <fill>
      <patternFill patternType="solid">
        <fgColor theme="8" tint="0.39994506668294322"/>
        <bgColor indexed="64"/>
      </patternFill>
    </fill>
    <fill>
      <patternFill patternType="solid">
        <fgColor theme="8" tint="-0.24994659260841701"/>
        <bgColor indexed="64"/>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rgb="FFFF0000"/>
        <bgColor indexed="64"/>
      </patternFill>
    </fill>
    <fill>
      <patternFill patternType="solid">
        <fgColor rgb="FFFDE9D9"/>
        <bgColor rgb="FF000000"/>
      </patternFill>
    </fill>
    <fill>
      <patternFill patternType="solid">
        <fgColor theme="9" tint="0.79998168889431442"/>
        <bgColor rgb="FF000000"/>
      </patternFill>
    </fill>
    <fill>
      <patternFill patternType="solid">
        <fgColor rgb="FFFCD5B4"/>
        <bgColor rgb="FF000000"/>
      </patternFill>
    </fill>
    <fill>
      <patternFill patternType="solid">
        <fgColor rgb="FFB7DEE8"/>
        <bgColor rgb="FF000000"/>
      </patternFill>
    </fill>
    <fill>
      <patternFill patternType="solid">
        <fgColor theme="9" tint="0.39997558519241921"/>
        <bgColor indexed="64"/>
      </patternFill>
    </fill>
    <fill>
      <patternFill patternType="solid">
        <fgColor theme="9" tint="0.59999389629810485"/>
        <bgColor rgb="FF000000"/>
      </patternFill>
    </fill>
    <fill>
      <patternFill patternType="solid">
        <fgColor theme="8" tint="0.79998168889431442"/>
        <bgColor indexed="64"/>
      </patternFill>
    </fill>
    <fill>
      <patternFill patternType="solid">
        <fgColor rgb="FF00B050"/>
        <bgColor indexed="64"/>
      </patternFill>
    </fill>
    <fill>
      <patternFill patternType="solid">
        <fgColor theme="8" tint="0.59999389629810485"/>
        <bgColor rgb="FF000000"/>
      </patternFill>
    </fill>
    <fill>
      <patternFill patternType="solid">
        <fgColor rgb="FF92CDDC"/>
        <bgColor indexed="64"/>
      </patternFill>
    </fill>
    <fill>
      <patternFill patternType="solid">
        <fgColor theme="0"/>
        <bgColor rgb="FF000000"/>
      </patternFill>
    </fill>
    <fill>
      <patternFill patternType="solid">
        <fgColor rgb="FFC00000"/>
        <bgColor indexed="64"/>
      </patternFill>
    </fill>
  </fills>
  <borders count="1">
    <border>
      <left/>
      <right/>
      <top/>
      <bottom/>
      <diagonal/>
    </border>
  </borders>
  <cellStyleXfs count="5">
    <xf numFmtId="0" fontId="0" fillId="0" borderId="0"/>
    <xf numFmtId="0" fontId="1" fillId="0" borderId="0" applyNumberFormat="0" applyFill="0" applyBorder="0" applyAlignment="0" applyProtection="0">
      <alignment vertical="top"/>
      <protection locked="0"/>
    </xf>
    <xf numFmtId="9" fontId="27" fillId="0" borderId="0" applyFont="0" applyFill="0" applyBorder="0" applyAlignment="0" applyProtection="0"/>
    <xf numFmtId="0" fontId="27" fillId="10" borderId="0" applyNumberFormat="0" applyBorder="0" applyAlignment="0" applyProtection="0"/>
    <xf numFmtId="0" fontId="27" fillId="11" borderId="0" applyNumberFormat="0" applyBorder="0" applyAlignment="0" applyProtection="0"/>
  </cellStyleXfs>
  <cellXfs count="319">
    <xf numFmtId="0" fontId="0" fillId="0" borderId="0" xfId="0"/>
    <xf numFmtId="0" fontId="0" fillId="0" borderId="0" xfId="0" applyFont="1"/>
    <xf numFmtId="0" fontId="0" fillId="2" borderId="0" xfId="0" applyFill="1"/>
    <xf numFmtId="0" fontId="3" fillId="2" borderId="0" xfId="0" applyFont="1" applyFill="1"/>
    <xf numFmtId="0" fontId="0" fillId="2" borderId="0" xfId="0" applyFont="1" applyFill="1"/>
    <xf numFmtId="0" fontId="8" fillId="2" borderId="0" xfId="0" applyFont="1" applyFill="1"/>
    <xf numFmtId="0" fontId="12" fillId="2" borderId="0" xfId="0" applyFont="1" applyFill="1"/>
    <xf numFmtId="0" fontId="8" fillId="2" borderId="0" xfId="0" applyFont="1" applyFill="1" applyAlignment="1">
      <alignment horizontal="left" indent="5"/>
    </xf>
    <xf numFmtId="0" fontId="8" fillId="2" borderId="0" xfId="0" applyFont="1" applyFill="1" applyAlignment="1">
      <alignment horizontal="left" indent="10"/>
    </xf>
    <xf numFmtId="0" fontId="13" fillId="2" borderId="0" xfId="0" applyFont="1" applyFill="1" applyAlignment="1">
      <alignment horizontal="left" indent="10"/>
    </xf>
    <xf numFmtId="0" fontId="14" fillId="2" borderId="0" xfId="1" applyFont="1" applyFill="1" applyAlignment="1" applyProtection="1"/>
    <xf numFmtId="0" fontId="15" fillId="2" borderId="0" xfId="0" applyFont="1" applyFill="1"/>
    <xf numFmtId="0" fontId="7" fillId="2" borderId="0" xfId="0" applyFont="1" applyFill="1" applyAlignment="1">
      <alignment horizontal="left" indent="1"/>
    </xf>
    <xf numFmtId="0" fontId="0" fillId="2" borderId="0" xfId="0" applyFont="1" applyFill="1" applyAlignment="1">
      <alignment horizontal="left" indent="5"/>
    </xf>
    <xf numFmtId="0" fontId="16" fillId="2" borderId="0" xfId="0" applyFont="1" applyFill="1"/>
    <xf numFmtId="0" fontId="4" fillId="2" borderId="0" xfId="0" applyFont="1" applyFill="1" applyAlignment="1">
      <alignment horizontal="left" indent="1"/>
    </xf>
    <xf numFmtId="0" fontId="17" fillId="2" borderId="0" xfId="0" applyFont="1" applyFill="1"/>
    <xf numFmtId="0" fontId="0" fillId="4" borderId="0" xfId="0" applyFont="1" applyFill="1"/>
    <xf numFmtId="0" fontId="1" fillId="2" borderId="0" xfId="1" applyFill="1" applyAlignment="1" applyProtection="1"/>
    <xf numFmtId="0" fontId="27" fillId="13" borderId="0" xfId="3" applyFill="1" applyBorder="1" applyAlignment="1" applyProtection="1">
      <alignment horizontal="center"/>
      <protection locked="0"/>
    </xf>
    <xf numFmtId="0" fontId="27" fillId="12" borderId="0" xfId="3" applyFill="1" applyBorder="1" applyAlignment="1" applyProtection="1">
      <alignment horizontal="center"/>
      <protection locked="0"/>
    </xf>
    <xf numFmtId="0" fontId="0" fillId="13" borderId="0" xfId="3" applyFont="1" applyFill="1" applyBorder="1" applyAlignment="1" applyProtection="1">
      <alignment horizontal="center"/>
      <protection locked="0"/>
    </xf>
    <xf numFmtId="0" fontId="0" fillId="12" borderId="0" xfId="0" applyFill="1" applyAlignment="1" applyProtection="1">
      <alignment horizontal="center"/>
      <protection locked="0"/>
    </xf>
    <xf numFmtId="0" fontId="3" fillId="13" borderId="0" xfId="3" applyFont="1" applyFill="1" applyBorder="1" applyAlignment="1" applyProtection="1">
      <alignment horizontal="center"/>
      <protection locked="0"/>
    </xf>
    <xf numFmtId="0" fontId="3" fillId="13" borderId="0" xfId="0" applyFont="1" applyFill="1" applyAlignment="1" applyProtection="1">
      <alignment horizontal="center"/>
      <protection locked="0"/>
    </xf>
    <xf numFmtId="0" fontId="0" fillId="12" borderId="0" xfId="0" applyFill="1" applyProtection="1">
      <protection locked="0"/>
    </xf>
    <xf numFmtId="0" fontId="27" fillId="12" borderId="0" xfId="3" applyFill="1" applyBorder="1" applyProtection="1">
      <protection locked="0"/>
    </xf>
    <xf numFmtId="0" fontId="0" fillId="5" borderId="0" xfId="0" applyFill="1" applyAlignment="1" applyProtection="1">
      <alignment horizontal="center"/>
      <protection hidden="1"/>
    </xf>
    <xf numFmtId="0" fontId="0" fillId="5" borderId="0" xfId="0" applyFill="1" applyProtection="1">
      <protection hidden="1"/>
    </xf>
    <xf numFmtId="1" fontId="0" fillId="5" borderId="0" xfId="0" applyNumberFormat="1" applyFill="1" applyAlignment="1" applyProtection="1">
      <alignment horizontal="center"/>
      <protection hidden="1"/>
    </xf>
    <xf numFmtId="0" fontId="32" fillId="18" borderId="0" xfId="3" applyFont="1" applyFill="1" applyBorder="1" applyAlignment="1" applyProtection="1">
      <alignment horizontal="center"/>
      <protection locked="0"/>
    </xf>
    <xf numFmtId="0" fontId="32" fillId="18" borderId="0" xfId="0" applyFont="1" applyFill="1" applyBorder="1" applyAlignment="1" applyProtection="1">
      <alignment horizontal="center"/>
      <protection locked="0"/>
    </xf>
    <xf numFmtId="0" fontId="30" fillId="18" borderId="0" xfId="3" applyFont="1" applyFill="1" applyBorder="1" applyAlignment="1" applyProtection="1">
      <alignment horizontal="center"/>
      <protection locked="0"/>
    </xf>
    <xf numFmtId="0" fontId="30" fillId="16" borderId="0" xfId="3" applyFont="1" applyFill="1" applyBorder="1" applyAlignment="1" applyProtection="1">
      <alignment horizontal="center"/>
      <protection locked="0"/>
    </xf>
    <xf numFmtId="0" fontId="28" fillId="16" borderId="0" xfId="0" applyFont="1" applyFill="1" applyBorder="1" applyAlignment="1" applyProtection="1">
      <alignment horizontal="center"/>
      <protection locked="0"/>
    </xf>
    <xf numFmtId="0" fontId="28" fillId="16" borderId="0" xfId="0" applyFont="1" applyFill="1" applyBorder="1" applyProtection="1">
      <protection locked="0"/>
    </xf>
    <xf numFmtId="0" fontId="30" fillId="16" borderId="0" xfId="3" applyFont="1" applyFill="1" applyBorder="1" applyProtection="1">
      <protection locked="0"/>
    </xf>
    <xf numFmtId="0" fontId="28" fillId="19" borderId="0" xfId="0" applyFont="1" applyFill="1" applyBorder="1" applyAlignment="1" applyProtection="1">
      <alignment horizontal="center"/>
      <protection hidden="1"/>
    </xf>
    <xf numFmtId="0" fontId="0" fillId="20" borderId="0" xfId="0" applyFill="1" applyAlignment="1" applyProtection="1">
      <alignment horizontal="center"/>
      <protection locked="0"/>
    </xf>
    <xf numFmtId="0" fontId="0" fillId="13" borderId="0" xfId="0" applyFill="1" applyProtection="1">
      <protection locked="0"/>
    </xf>
    <xf numFmtId="1" fontId="0" fillId="12" borderId="0" xfId="0" quotePrefix="1" applyNumberFormat="1" applyFill="1" applyAlignment="1" applyProtection="1">
      <alignment horizontal="center"/>
      <protection locked="0"/>
    </xf>
    <xf numFmtId="0" fontId="0" fillId="15" borderId="0" xfId="0" applyFill="1" applyAlignment="1" applyProtection="1">
      <alignment horizontal="center"/>
      <protection hidden="1"/>
    </xf>
    <xf numFmtId="17" fontId="0" fillId="2" borderId="0" xfId="0" applyNumberFormat="1" applyFill="1"/>
    <xf numFmtId="0" fontId="0" fillId="4" borderId="0" xfId="0" applyFill="1" applyAlignment="1" applyProtection="1">
      <alignment horizontal="left"/>
      <protection locked="0"/>
    </xf>
    <xf numFmtId="0" fontId="0" fillId="4" borderId="0" xfId="0" applyFill="1" applyProtection="1">
      <protection locked="0"/>
    </xf>
    <xf numFmtId="0" fontId="0" fillId="0" borderId="0" xfId="0" applyProtection="1">
      <protection locked="0"/>
    </xf>
    <xf numFmtId="0" fontId="0" fillId="22" borderId="0" xfId="0" applyFill="1" applyProtection="1">
      <protection locked="0"/>
    </xf>
    <xf numFmtId="0" fontId="0" fillId="5" borderId="0" xfId="0" applyFill="1" applyAlignment="1" applyProtection="1">
      <alignment horizontal="left"/>
      <protection locked="0"/>
    </xf>
    <xf numFmtId="0" fontId="0" fillId="5" borderId="0" xfId="0" applyFill="1" applyProtection="1">
      <protection locked="0"/>
    </xf>
    <xf numFmtId="0" fontId="0" fillId="6" borderId="0" xfId="0" applyFill="1" applyProtection="1">
      <protection locked="0"/>
    </xf>
    <xf numFmtId="0" fontId="0" fillId="9" borderId="0" xfId="0" applyFill="1" applyProtection="1">
      <protection locked="0"/>
    </xf>
    <xf numFmtId="0" fontId="6" fillId="5" borderId="0" xfId="0" applyFont="1" applyFill="1" applyProtection="1">
      <protection locked="0"/>
    </xf>
    <xf numFmtId="0" fontId="3" fillId="5" borderId="0" xfId="0" applyFont="1" applyFill="1" applyProtection="1">
      <protection locked="0"/>
    </xf>
    <xf numFmtId="0" fontId="23" fillId="6" borderId="0" xfId="0" applyFont="1" applyFill="1" applyProtection="1">
      <protection locked="0"/>
    </xf>
    <xf numFmtId="0" fontId="0" fillId="6" borderId="0" xfId="0" applyFont="1" applyFill="1" applyProtection="1">
      <protection locked="0"/>
    </xf>
    <xf numFmtId="0" fontId="0" fillId="9" borderId="0" xfId="0" applyFont="1" applyFill="1" applyProtection="1">
      <protection locked="0"/>
    </xf>
    <xf numFmtId="0" fontId="19" fillId="6" borderId="0" xfId="0" applyFont="1" applyFill="1" applyProtection="1">
      <protection locked="0"/>
    </xf>
    <xf numFmtId="0" fontId="0" fillId="5" borderId="0" xfId="0" applyFill="1" applyBorder="1" applyAlignment="1" applyProtection="1">
      <alignment horizontal="left"/>
      <protection locked="0"/>
    </xf>
    <xf numFmtId="0" fontId="5" fillId="5" borderId="0" xfId="0" applyFont="1" applyFill="1" applyBorder="1" applyProtection="1">
      <protection locked="0"/>
    </xf>
    <xf numFmtId="0" fontId="0" fillId="5" borderId="0" xfId="0" applyFill="1" applyBorder="1" applyProtection="1">
      <protection locked="0"/>
    </xf>
    <xf numFmtId="0" fontId="4" fillId="5" borderId="0" xfId="0" applyFont="1" applyFill="1" applyBorder="1" applyProtection="1">
      <protection locked="0"/>
    </xf>
    <xf numFmtId="0" fontId="25" fillId="5" borderId="0" xfId="0" applyFont="1" applyFill="1" applyBorder="1" applyProtection="1">
      <protection locked="0"/>
    </xf>
    <xf numFmtId="0" fontId="7" fillId="5" borderId="0" xfId="0" applyFont="1" applyFill="1" applyBorder="1" applyProtection="1">
      <protection locked="0"/>
    </xf>
    <xf numFmtId="0" fontId="3" fillId="5" borderId="0" xfId="0" applyFont="1" applyFill="1" applyBorder="1" applyProtection="1">
      <protection locked="0"/>
    </xf>
    <xf numFmtId="0" fontId="0" fillId="6" borderId="0" xfId="0" applyFill="1" applyAlignment="1" applyProtection="1">
      <alignment horizontal="left"/>
      <protection locked="0"/>
    </xf>
    <xf numFmtId="0" fontId="18" fillId="6" borderId="0" xfId="0" applyFont="1" applyFill="1" applyBorder="1" applyAlignment="1" applyProtection="1">
      <alignment horizontal="left"/>
      <protection locked="0"/>
    </xf>
    <xf numFmtId="0" fontId="18" fillId="6" borderId="0" xfId="0" applyFont="1" applyFill="1" applyBorder="1" applyProtection="1">
      <protection locked="0"/>
    </xf>
    <xf numFmtId="0" fontId="0" fillId="6" borderId="0" xfId="0" applyFill="1" applyBorder="1" applyProtection="1">
      <protection locked="0"/>
    </xf>
    <xf numFmtId="0" fontId="9" fillId="4" borderId="0" xfId="0" applyFont="1" applyFill="1" applyAlignment="1" applyProtection="1">
      <alignment horizontal="center"/>
      <protection locked="0"/>
    </xf>
    <xf numFmtId="0" fontId="8" fillId="5" borderId="0" xfId="0" applyFont="1" applyFill="1" applyBorder="1" applyProtection="1">
      <protection locked="0"/>
    </xf>
    <xf numFmtId="0" fontId="1" fillId="5" borderId="0" xfId="1" applyFill="1" applyAlignment="1" applyProtection="1">
      <protection locked="0"/>
    </xf>
    <xf numFmtId="0" fontId="1" fillId="22" borderId="0" xfId="1" applyFill="1" applyAlignment="1" applyProtection="1">
      <alignment horizontal="center"/>
      <protection locked="0"/>
    </xf>
    <xf numFmtId="0" fontId="1" fillId="5" borderId="0" xfId="1" applyFill="1" applyBorder="1" applyAlignment="1" applyProtection="1">
      <protection locked="0"/>
    </xf>
    <xf numFmtId="0" fontId="19" fillId="9" borderId="0" xfId="0" applyFont="1" applyFill="1" applyProtection="1">
      <protection locked="0"/>
    </xf>
    <xf numFmtId="0" fontId="19" fillId="6" borderId="0" xfId="0" applyFont="1" applyFill="1" applyAlignment="1" applyProtection="1">
      <alignment horizontal="left"/>
      <protection locked="0"/>
    </xf>
    <xf numFmtId="0" fontId="18" fillId="6" borderId="0" xfId="0" applyFont="1" applyFill="1" applyAlignment="1" applyProtection="1">
      <alignment horizontal="left"/>
      <protection locked="0"/>
    </xf>
    <xf numFmtId="0" fontId="18" fillId="6" borderId="0" xfId="0" applyFont="1" applyFill="1" applyProtection="1">
      <protection locked="0"/>
    </xf>
    <xf numFmtId="0" fontId="0" fillId="5" borderId="0" xfId="0" applyFill="1" applyAlignment="1" applyProtection="1">
      <alignment horizontal="center"/>
      <protection locked="0"/>
    </xf>
    <xf numFmtId="0" fontId="34" fillId="22" borderId="0" xfId="0" applyFont="1" applyFill="1" applyProtection="1">
      <protection locked="0"/>
    </xf>
    <xf numFmtId="0" fontId="7" fillId="5" borderId="0" xfId="0" applyFont="1" applyFill="1" applyProtection="1">
      <protection locked="0"/>
    </xf>
    <xf numFmtId="0" fontId="22" fillId="5" borderId="0" xfId="0" applyFont="1" applyFill="1" applyAlignment="1" applyProtection="1">
      <alignment horizontal="left"/>
      <protection locked="0"/>
    </xf>
    <xf numFmtId="0" fontId="0" fillId="3" borderId="0" xfId="0" applyFill="1" applyAlignment="1" applyProtection="1">
      <alignment horizontal="left"/>
      <protection locked="0"/>
    </xf>
    <xf numFmtId="0" fontId="0" fillId="3" borderId="0" xfId="0" applyFill="1" applyBorder="1" applyProtection="1">
      <protection locked="0"/>
    </xf>
    <xf numFmtId="0" fontId="0" fillId="3" borderId="0" xfId="0" applyFill="1" applyProtection="1">
      <protection locked="0"/>
    </xf>
    <xf numFmtId="0" fontId="5" fillId="3" borderId="0" xfId="0" applyFont="1" applyFill="1" applyBorder="1" applyProtection="1">
      <protection locked="0"/>
    </xf>
    <xf numFmtId="0" fontId="19" fillId="3" borderId="0" xfId="0" applyFont="1" applyFill="1" applyProtection="1">
      <protection locked="0"/>
    </xf>
    <xf numFmtId="0" fontId="1" fillId="3" borderId="0" xfId="1" applyFill="1" applyAlignment="1" applyProtection="1">
      <protection locked="0"/>
    </xf>
    <xf numFmtId="0" fontId="8" fillId="3" borderId="0" xfId="0" applyFont="1" applyFill="1" applyProtection="1">
      <protection locked="0"/>
    </xf>
    <xf numFmtId="0" fontId="8" fillId="3" borderId="0" xfId="0" applyFont="1" applyFill="1" applyBorder="1" applyProtection="1">
      <protection locked="0"/>
    </xf>
    <xf numFmtId="0" fontId="0" fillId="3" borderId="0" xfId="0" applyFill="1" applyBorder="1" applyAlignment="1" applyProtection="1">
      <alignment horizontal="left"/>
      <protection locked="0"/>
    </xf>
    <xf numFmtId="0" fontId="21" fillId="3" borderId="0" xfId="0" applyFont="1" applyFill="1" applyBorder="1" applyProtection="1">
      <protection locked="0"/>
    </xf>
    <xf numFmtId="0" fontId="19" fillId="6" borderId="0" xfId="0" applyFont="1" applyFill="1" applyBorder="1" applyAlignment="1" applyProtection="1">
      <alignment horizontal="left"/>
      <protection locked="0"/>
    </xf>
    <xf numFmtId="0" fontId="19" fillId="6" borderId="0" xfId="0" applyFont="1" applyFill="1" applyBorder="1" applyProtection="1">
      <protection locked="0"/>
    </xf>
    <xf numFmtId="0" fontId="1" fillId="3" borderId="0" xfId="1" applyFill="1" applyBorder="1" applyAlignment="1" applyProtection="1">
      <protection locked="0"/>
    </xf>
    <xf numFmtId="0" fontId="21" fillId="3" borderId="0" xfId="0" applyFont="1" applyFill="1" applyProtection="1">
      <protection locked="0"/>
    </xf>
    <xf numFmtId="0" fontId="19" fillId="7" borderId="0" xfId="0" applyFont="1" applyFill="1" applyAlignment="1" applyProtection="1">
      <alignment horizontal="left"/>
      <protection locked="0"/>
    </xf>
    <xf numFmtId="0" fontId="18" fillId="7" borderId="0" xfId="0" applyFont="1" applyFill="1" applyAlignment="1" applyProtection="1">
      <alignment horizontal="left"/>
      <protection locked="0"/>
    </xf>
    <xf numFmtId="0" fontId="18" fillId="7" borderId="0" xfId="0" applyFont="1" applyFill="1" applyProtection="1">
      <protection locked="0"/>
    </xf>
    <xf numFmtId="0" fontId="19" fillId="7" borderId="0" xfId="0" applyFont="1" applyFill="1" applyProtection="1">
      <protection locked="0"/>
    </xf>
    <xf numFmtId="0" fontId="26" fillId="4" borderId="0" xfId="0" applyFont="1" applyFill="1" applyAlignment="1" applyProtection="1">
      <alignment horizontal="center"/>
      <protection locked="0"/>
    </xf>
    <xf numFmtId="0" fontId="10" fillId="3" borderId="0" xfId="0" applyFont="1" applyFill="1" applyBorder="1" applyProtection="1">
      <protection locked="0"/>
    </xf>
    <xf numFmtId="0" fontId="9" fillId="3" borderId="0" xfId="0" applyFont="1" applyFill="1" applyProtection="1">
      <protection locked="0"/>
    </xf>
    <xf numFmtId="0" fontId="0" fillId="0" borderId="0" xfId="0" applyAlignment="1" applyProtection="1">
      <alignment horizontal="left"/>
      <protection locked="0"/>
    </xf>
    <xf numFmtId="0" fontId="34" fillId="22" borderId="0" xfId="0" applyFont="1" applyFill="1" applyAlignment="1" applyProtection="1">
      <alignment horizontal="center"/>
      <protection hidden="1"/>
    </xf>
    <xf numFmtId="0" fontId="3" fillId="3" borderId="0" xfId="0" applyFont="1" applyFill="1" applyProtection="1">
      <protection locked="0"/>
    </xf>
    <xf numFmtId="0" fontId="6" fillId="3" borderId="0" xfId="0" applyFont="1" applyFill="1" applyProtection="1">
      <protection locked="0"/>
    </xf>
    <xf numFmtId="0" fontId="9" fillId="6" borderId="0" xfId="0" applyFont="1" applyFill="1" applyProtection="1">
      <protection locked="0"/>
    </xf>
    <xf numFmtId="0" fontId="2" fillId="6" borderId="0" xfId="0" applyFont="1" applyFill="1" applyProtection="1">
      <protection locked="0"/>
    </xf>
    <xf numFmtId="0" fontId="20" fillId="3" borderId="0" xfId="0" applyFont="1" applyFill="1" applyAlignment="1" applyProtection="1">
      <alignment horizontal="left" indent="1"/>
      <protection locked="0"/>
    </xf>
    <xf numFmtId="0" fontId="19" fillId="0" borderId="0" xfId="0" applyFont="1" applyProtection="1">
      <protection locked="0"/>
    </xf>
    <xf numFmtId="0" fontId="24" fillId="6" borderId="0" xfId="0" applyFont="1" applyFill="1" applyProtection="1">
      <protection locked="0"/>
    </xf>
    <xf numFmtId="0" fontId="0" fillId="7" borderId="0" xfId="0" applyFill="1" applyProtection="1">
      <protection locked="0"/>
    </xf>
    <xf numFmtId="0" fontId="18" fillId="7" borderId="0" xfId="0" applyFont="1" applyFill="1" applyBorder="1" applyAlignment="1" applyProtection="1">
      <alignment horizontal="left"/>
      <protection locked="0"/>
    </xf>
    <xf numFmtId="0" fontId="0" fillId="3" borderId="0" xfId="0" applyFill="1" applyAlignment="1" applyProtection="1">
      <alignment horizontal="center"/>
      <protection locked="0"/>
    </xf>
    <xf numFmtId="0" fontId="0" fillId="3" borderId="0" xfId="0" applyFont="1" applyFill="1" applyProtection="1">
      <protection locked="0"/>
    </xf>
    <xf numFmtId="0" fontId="1" fillId="8" borderId="0" xfId="1" applyFill="1" applyAlignment="1" applyProtection="1">
      <protection locked="0"/>
    </xf>
    <xf numFmtId="0" fontId="0" fillId="12" borderId="0" xfId="0" applyFill="1" applyBorder="1" applyProtection="1">
      <protection locked="0"/>
    </xf>
    <xf numFmtId="0" fontId="6" fillId="12" borderId="0" xfId="0" applyFont="1" applyFill="1" applyBorder="1" applyProtection="1">
      <protection locked="0"/>
    </xf>
    <xf numFmtId="0" fontId="1" fillId="13" borderId="0" xfId="1" applyFill="1" applyAlignment="1" applyProtection="1">
      <alignment horizontal="center"/>
      <protection locked="0"/>
    </xf>
    <xf numFmtId="0" fontId="27" fillId="12" borderId="0" xfId="4" applyFill="1" applyBorder="1" applyProtection="1">
      <protection locked="0"/>
    </xf>
    <xf numFmtId="0" fontId="27" fillId="12" borderId="0" xfId="4" applyFill="1" applyBorder="1" applyAlignment="1" applyProtection="1">
      <alignment horizontal="center"/>
      <protection locked="0"/>
    </xf>
    <xf numFmtId="0" fontId="5" fillId="12" borderId="0" xfId="0" applyFont="1" applyFill="1" applyProtection="1">
      <protection locked="0"/>
    </xf>
    <xf numFmtId="0" fontId="3" fillId="14" borderId="0" xfId="4" applyFont="1" applyFill="1" applyBorder="1" applyProtection="1">
      <protection locked="0"/>
    </xf>
    <xf numFmtId="0" fontId="3" fillId="14" borderId="0" xfId="3" applyFont="1" applyFill="1" applyBorder="1" applyProtection="1">
      <protection locked="0"/>
    </xf>
    <xf numFmtId="0" fontId="3" fillId="13" borderId="0" xfId="3" applyFont="1" applyFill="1" applyBorder="1" applyProtection="1">
      <protection locked="0"/>
    </xf>
    <xf numFmtId="0" fontId="0" fillId="12" borderId="0" xfId="3" applyFont="1" applyFill="1" applyBorder="1" applyProtection="1">
      <protection locked="0"/>
    </xf>
    <xf numFmtId="0" fontId="27" fillId="13" borderId="0" xfId="3" applyFill="1" applyBorder="1" applyProtection="1">
      <protection locked="0"/>
    </xf>
    <xf numFmtId="0" fontId="3" fillId="13" borderId="0" xfId="0" applyFont="1" applyFill="1" applyProtection="1">
      <protection locked="0"/>
    </xf>
    <xf numFmtId="1" fontId="0" fillId="12" borderId="0" xfId="0" applyNumberFormat="1" applyFill="1" applyAlignment="1" applyProtection="1">
      <alignment horizontal="left"/>
      <protection locked="0"/>
    </xf>
    <xf numFmtId="0" fontId="28" fillId="12" borderId="0" xfId="0" applyFont="1" applyFill="1" applyProtection="1">
      <protection locked="0"/>
    </xf>
    <xf numFmtId="0" fontId="19" fillId="12" borderId="0" xfId="0" applyFont="1" applyFill="1" applyAlignment="1" applyProtection="1">
      <alignment horizontal="center"/>
      <protection locked="0"/>
    </xf>
    <xf numFmtId="0" fontId="0" fillId="12" borderId="0" xfId="0" applyFill="1" applyProtection="1">
      <protection hidden="1"/>
    </xf>
    <xf numFmtId="0" fontId="19" fillId="15" borderId="0" xfId="0" applyFont="1" applyFill="1" applyAlignment="1" applyProtection="1">
      <alignment horizontal="center"/>
      <protection hidden="1"/>
    </xf>
    <xf numFmtId="9" fontId="28" fillId="16" borderId="0" xfId="2" applyFont="1" applyFill="1" applyBorder="1" applyProtection="1">
      <protection locked="0"/>
    </xf>
    <xf numFmtId="0" fontId="29" fillId="16" borderId="0" xfId="0" applyFont="1" applyFill="1" applyBorder="1" applyProtection="1">
      <protection locked="0"/>
    </xf>
    <xf numFmtId="0" fontId="28" fillId="17" borderId="0" xfId="0" applyFont="1" applyFill="1" applyBorder="1" applyProtection="1">
      <protection locked="0"/>
    </xf>
    <xf numFmtId="0" fontId="28" fillId="18" borderId="0" xfId="0" applyFont="1" applyFill="1" applyBorder="1" applyProtection="1">
      <protection locked="0"/>
    </xf>
    <xf numFmtId="0" fontId="1" fillId="13" borderId="0" xfId="1" applyFill="1" applyAlignment="1" applyProtection="1">
      <protection locked="0"/>
    </xf>
    <xf numFmtId="0" fontId="30" fillId="16" borderId="0" xfId="4" applyFont="1" applyFill="1" applyBorder="1" applyProtection="1">
      <protection locked="0"/>
    </xf>
    <xf numFmtId="0" fontId="30" fillId="16" borderId="0" xfId="4" applyFont="1" applyFill="1" applyBorder="1" applyAlignment="1" applyProtection="1">
      <alignment horizontal="center"/>
      <protection locked="0"/>
    </xf>
    <xf numFmtId="0" fontId="31" fillId="16" borderId="0" xfId="0" applyFont="1" applyFill="1" applyBorder="1" applyProtection="1">
      <protection locked="0"/>
    </xf>
    <xf numFmtId="0" fontId="32" fillId="18" borderId="0" xfId="4" applyFont="1" applyFill="1" applyBorder="1" applyProtection="1">
      <protection locked="0"/>
    </xf>
    <xf numFmtId="0" fontId="32" fillId="18" borderId="0" xfId="3" applyFont="1" applyFill="1" applyBorder="1" applyProtection="1">
      <protection locked="0"/>
    </xf>
    <xf numFmtId="0" fontId="28" fillId="16" borderId="0" xfId="3" applyFont="1" applyFill="1" applyBorder="1" applyProtection="1">
      <protection locked="0"/>
    </xf>
    <xf numFmtId="0" fontId="30" fillId="18" borderId="0" xfId="3" applyFont="1" applyFill="1" applyBorder="1" applyProtection="1">
      <protection locked="0"/>
    </xf>
    <xf numFmtId="0" fontId="32" fillId="18" borderId="0" xfId="0" applyFont="1" applyFill="1" applyBorder="1" applyProtection="1">
      <protection locked="0"/>
    </xf>
    <xf numFmtId="0" fontId="28" fillId="19" borderId="0" xfId="0" applyFont="1" applyFill="1" applyBorder="1" applyProtection="1">
      <protection locked="0"/>
    </xf>
    <xf numFmtId="9" fontId="28" fillId="17" borderId="0" xfId="2" applyFont="1" applyFill="1" applyBorder="1" applyProtection="1">
      <protection locked="0"/>
    </xf>
    <xf numFmtId="0" fontId="28" fillId="16" borderId="0" xfId="0" quotePrefix="1" applyFont="1" applyFill="1" applyBorder="1" applyProtection="1">
      <protection locked="0"/>
    </xf>
    <xf numFmtId="0" fontId="3" fillId="12" borderId="0" xfId="0" applyFont="1" applyFill="1" applyProtection="1">
      <protection locked="0"/>
    </xf>
    <xf numFmtId="0" fontId="1" fillId="12" borderId="0" xfId="1" applyFill="1" applyAlignment="1" applyProtection="1">
      <protection locked="0"/>
    </xf>
    <xf numFmtId="0" fontId="9" fillId="12" borderId="0" xfId="0" applyFont="1" applyFill="1" applyAlignment="1" applyProtection="1">
      <alignment horizontal="left"/>
      <protection locked="0"/>
    </xf>
    <xf numFmtId="0" fontId="9" fillId="12" borderId="0" xfId="0" applyFont="1" applyFill="1" applyProtection="1">
      <protection locked="0"/>
    </xf>
    <xf numFmtId="0" fontId="21" fillId="12" borderId="0" xfId="0" applyFont="1" applyFill="1" applyProtection="1">
      <protection locked="0"/>
    </xf>
    <xf numFmtId="0" fontId="21" fillId="12" borderId="0" xfId="0" applyFont="1" applyFill="1" applyBorder="1" applyProtection="1">
      <protection locked="0"/>
    </xf>
    <xf numFmtId="9" fontId="28" fillId="17" borderId="0" xfId="2" applyFont="1" applyFill="1" applyBorder="1" applyProtection="1">
      <protection hidden="1"/>
    </xf>
    <xf numFmtId="0" fontId="28" fillId="21" borderId="0" xfId="0" applyFont="1" applyFill="1" applyBorder="1" applyProtection="1">
      <protection locked="0"/>
    </xf>
    <xf numFmtId="0" fontId="0" fillId="0" borderId="0" xfId="0" applyFont="1" applyFill="1"/>
    <xf numFmtId="0" fontId="28" fillId="21" borderId="0" xfId="0" applyFont="1" applyFill="1" applyBorder="1"/>
    <xf numFmtId="0" fontId="0" fillId="13" borderId="0" xfId="0" applyFill="1"/>
    <xf numFmtId="0" fontId="28" fillId="18" borderId="0" xfId="0" applyFont="1" applyFill="1" applyBorder="1"/>
    <xf numFmtId="0" fontId="28" fillId="17" borderId="0" xfId="0" applyFont="1" applyFill="1" applyBorder="1"/>
    <xf numFmtId="0" fontId="1" fillId="18" borderId="0" xfId="1" applyFill="1" applyBorder="1" applyAlignment="1" applyProtection="1"/>
    <xf numFmtId="0" fontId="0" fillId="0" borderId="0" xfId="0" applyFill="1" applyProtection="1">
      <protection locked="0"/>
    </xf>
    <xf numFmtId="0" fontId="19" fillId="0" borderId="0" xfId="0" applyFont="1" applyFill="1" applyProtection="1">
      <protection locked="0"/>
    </xf>
    <xf numFmtId="164" fontId="37" fillId="3" borderId="0" xfId="0" applyNumberFormat="1" applyFont="1" applyFill="1" applyAlignment="1" applyProtection="1">
      <alignment horizontal="center"/>
      <protection locked="0"/>
    </xf>
    <xf numFmtId="0" fontId="36" fillId="3" borderId="0" xfId="0" applyFont="1" applyFill="1" applyProtection="1">
      <protection locked="0"/>
    </xf>
    <xf numFmtId="0" fontId="37" fillId="3" borderId="0" xfId="0" applyFont="1" applyFill="1" applyAlignment="1" applyProtection="1">
      <alignment horizontal="center"/>
      <protection hidden="1"/>
    </xf>
    <xf numFmtId="0" fontId="39" fillId="3" borderId="0" xfId="0" applyFont="1" applyFill="1" applyProtection="1">
      <protection locked="0"/>
    </xf>
    <xf numFmtId="0" fontId="38" fillId="3" borderId="0" xfId="0" applyFont="1" applyFill="1" applyProtection="1">
      <protection locked="0"/>
    </xf>
    <xf numFmtId="0" fontId="1" fillId="21" borderId="0" xfId="1" applyFill="1" applyBorder="1" applyAlignment="1" applyProtection="1">
      <protection locked="0"/>
    </xf>
    <xf numFmtId="0" fontId="20" fillId="12" borderId="0" xfId="0" applyFont="1" applyFill="1" applyAlignment="1" applyProtection="1">
      <alignment horizontal="left" indent="1"/>
      <protection locked="0"/>
    </xf>
    <xf numFmtId="0" fontId="40" fillId="12" borderId="0" xfId="0" applyFont="1" applyFill="1" applyAlignment="1" applyProtection="1">
      <alignment horizontal="center"/>
      <protection locked="0"/>
    </xf>
    <xf numFmtId="0" fontId="0" fillId="12" borderId="0" xfId="0" applyFont="1" applyFill="1" applyAlignment="1" applyProtection="1">
      <alignment horizontal="left"/>
      <protection locked="0"/>
    </xf>
    <xf numFmtId="0" fontId="8" fillId="12" borderId="0" xfId="0" applyFont="1" applyFill="1" applyProtection="1">
      <protection locked="0"/>
    </xf>
    <xf numFmtId="0" fontId="0" fillId="12" borderId="0" xfId="0" applyFill="1" applyAlignment="1" applyProtection="1">
      <alignment horizontal="left"/>
      <protection locked="0"/>
    </xf>
    <xf numFmtId="0" fontId="0" fillId="12" borderId="0" xfId="0" applyFont="1" applyFill="1" applyProtection="1">
      <protection locked="0"/>
    </xf>
    <xf numFmtId="0" fontId="28" fillId="12" borderId="0" xfId="0" applyFont="1" applyFill="1" applyBorder="1" applyProtection="1">
      <protection locked="0"/>
    </xf>
    <xf numFmtId="0" fontId="6" fillId="12" borderId="0" xfId="0" applyFont="1" applyFill="1" applyProtection="1">
      <protection locked="0"/>
    </xf>
    <xf numFmtId="0" fontId="0" fillId="4" borderId="0" xfId="0" applyFill="1" applyAlignment="1" applyProtection="1">
      <alignment horizontal="center"/>
      <protection locked="0"/>
    </xf>
    <xf numFmtId="0" fontId="18" fillId="23" borderId="0" xfId="0" applyFont="1" applyFill="1" applyAlignment="1" applyProtection="1">
      <alignment horizontal="center"/>
      <protection hidden="1"/>
    </xf>
    <xf numFmtId="0" fontId="19" fillId="3" borderId="0" xfId="0" applyFont="1" applyFill="1" applyAlignment="1" applyProtection="1">
      <alignment horizontal="left"/>
      <protection locked="0"/>
    </xf>
    <xf numFmtId="0" fontId="18" fillId="3" borderId="0" xfId="0" applyFont="1" applyFill="1" applyAlignment="1" applyProtection="1">
      <alignment horizontal="left"/>
      <protection locked="0"/>
    </xf>
    <xf numFmtId="0" fontId="19" fillId="4" borderId="0" xfId="0" applyFont="1" applyFill="1" applyProtection="1">
      <protection locked="0"/>
    </xf>
    <xf numFmtId="0" fontId="2" fillId="4" borderId="0" xfId="0" applyFont="1" applyFill="1" applyProtection="1">
      <protection locked="0"/>
    </xf>
    <xf numFmtId="0" fontId="3" fillId="4" borderId="0" xfId="0" applyFont="1" applyFill="1" applyProtection="1">
      <protection locked="0"/>
    </xf>
    <xf numFmtId="0" fontId="11" fillId="4" borderId="0" xfId="0" applyFont="1" applyFill="1" applyProtection="1">
      <protection locked="0"/>
    </xf>
    <xf numFmtId="0" fontId="0" fillId="4" borderId="0" xfId="0" applyFont="1" applyFill="1" applyProtection="1">
      <protection locked="0"/>
    </xf>
    <xf numFmtId="0" fontId="26" fillId="4" borderId="0" xfId="0" applyFont="1" applyFill="1" applyProtection="1">
      <protection locked="0"/>
    </xf>
    <xf numFmtId="0" fontId="0" fillId="4" borderId="0" xfId="0" applyFill="1" applyBorder="1" applyProtection="1">
      <protection locked="0"/>
    </xf>
    <xf numFmtId="0" fontId="4" fillId="2" borderId="0" xfId="0" applyFont="1" applyFill="1" applyAlignment="1">
      <alignment horizontal="left" indent="5"/>
    </xf>
    <xf numFmtId="0" fontId="9" fillId="2" borderId="0" xfId="0" applyFont="1" applyFill="1"/>
    <xf numFmtId="0" fontId="10" fillId="2" borderId="0" xfId="0" applyFont="1" applyFill="1"/>
    <xf numFmtId="0" fontId="0" fillId="2" borderId="0" xfId="0" applyFont="1" applyFill="1" applyAlignment="1">
      <alignment horizontal="left" vertical="center" indent="5"/>
    </xf>
    <xf numFmtId="0" fontId="9" fillId="2" borderId="0" xfId="0" applyFont="1" applyFill="1" applyAlignment="1">
      <alignment horizontal="left" vertical="center" indent="5"/>
    </xf>
    <xf numFmtId="0" fontId="9" fillId="5" borderId="0" xfId="0" applyFont="1" applyFill="1" applyProtection="1">
      <protection locked="0"/>
    </xf>
    <xf numFmtId="0" fontId="10" fillId="5" borderId="0" xfId="0" applyFont="1" applyFill="1"/>
    <xf numFmtId="0" fontId="10" fillId="5" borderId="0" xfId="0" applyFont="1" applyFill="1" applyAlignment="1">
      <alignment vertical="center"/>
    </xf>
    <xf numFmtId="0" fontId="1" fillId="5" borderId="0" xfId="1" applyFill="1" applyAlignment="1" applyProtection="1">
      <alignment horizontal="center"/>
      <protection locked="0"/>
    </xf>
    <xf numFmtId="0" fontId="41" fillId="5" borderId="0" xfId="1" applyFont="1" applyFill="1" applyAlignment="1" applyProtection="1">
      <protection locked="0"/>
    </xf>
    <xf numFmtId="0" fontId="10" fillId="3" borderId="0" xfId="0" applyFont="1" applyFill="1"/>
    <xf numFmtId="0" fontId="10" fillId="3" borderId="0" xfId="0" applyFont="1" applyFill="1" applyAlignment="1">
      <alignment vertical="center"/>
    </xf>
    <xf numFmtId="0" fontId="10" fillId="3" borderId="0" xfId="0" applyFont="1" applyFill="1" applyProtection="1">
      <protection locked="0"/>
    </xf>
    <xf numFmtId="0" fontId="1" fillId="3" borderId="0" xfId="1" applyFill="1" applyAlignment="1" applyProtection="1">
      <alignment horizontal="center"/>
      <protection locked="0"/>
    </xf>
    <xf numFmtId="0" fontId="42" fillId="3" borderId="0" xfId="1" applyFont="1" applyFill="1" applyBorder="1" applyAlignment="1" applyProtection="1">
      <protection locked="0"/>
    </xf>
    <xf numFmtId="0" fontId="43" fillId="3" borderId="0" xfId="1" applyFont="1" applyFill="1" applyAlignment="1" applyProtection="1">
      <protection locked="0"/>
    </xf>
    <xf numFmtId="0" fontId="42" fillId="6" borderId="0" xfId="1" applyFont="1" applyFill="1" applyBorder="1" applyAlignment="1" applyProtection="1">
      <protection locked="0"/>
    </xf>
    <xf numFmtId="0" fontId="43" fillId="6" borderId="0" xfId="1" applyFont="1" applyFill="1" applyAlignment="1" applyProtection="1">
      <protection locked="0"/>
    </xf>
    <xf numFmtId="0" fontId="8" fillId="6" borderId="0" xfId="0" applyFont="1" applyFill="1" applyProtection="1">
      <protection locked="0"/>
    </xf>
    <xf numFmtId="0" fontId="44" fillId="6" borderId="0" xfId="0" applyFont="1" applyFill="1" applyBorder="1" applyAlignment="1" applyProtection="1">
      <alignment horizontal="left"/>
      <protection locked="0"/>
    </xf>
    <xf numFmtId="0" fontId="9" fillId="3" borderId="0" xfId="0" applyFont="1" applyFill="1" applyAlignment="1">
      <alignment vertical="center"/>
    </xf>
    <xf numFmtId="0" fontId="9" fillId="3" borderId="0" xfId="0" applyFont="1" applyFill="1"/>
    <xf numFmtId="0" fontId="9" fillId="3" borderId="0" xfId="0" applyFont="1" applyFill="1" applyAlignment="1" applyProtection="1">
      <alignment horizontal="left" indent="1"/>
      <protection locked="0"/>
    </xf>
    <xf numFmtId="0" fontId="19" fillId="6" borderId="0" xfId="0" applyFont="1" applyFill="1" applyAlignment="1">
      <alignment vertical="center"/>
    </xf>
    <xf numFmtId="0" fontId="50" fillId="3" borderId="0" xfId="1" applyFont="1" applyFill="1" applyAlignment="1" applyProtection="1">
      <protection locked="0"/>
    </xf>
    <xf numFmtId="0" fontId="1" fillId="3" borderId="0" xfId="1" applyFill="1" applyAlignment="1" applyProtection="1"/>
    <xf numFmtId="0" fontId="0" fillId="6" borderId="0" xfId="0" applyFill="1" applyAlignment="1" applyProtection="1">
      <alignment horizontal="center"/>
      <protection locked="0"/>
    </xf>
    <xf numFmtId="0" fontId="0" fillId="13" borderId="0" xfId="0" applyFill="1" applyAlignment="1" applyProtection="1">
      <alignment horizontal="center"/>
      <protection locked="0"/>
    </xf>
    <xf numFmtId="0" fontId="26" fillId="3" borderId="0" xfId="0" applyFont="1" applyFill="1" applyProtection="1">
      <protection locked="0"/>
    </xf>
    <xf numFmtId="0" fontId="0" fillId="3" borderId="0" xfId="0" applyFont="1" applyFill="1" applyAlignment="1">
      <alignment vertical="center"/>
    </xf>
    <xf numFmtId="0" fontId="0" fillId="5" borderId="0" xfId="0" applyFill="1"/>
    <xf numFmtId="0" fontId="8" fillId="5" borderId="0" xfId="0" applyFont="1" applyFill="1" applyBorder="1" applyAlignment="1" applyProtection="1">
      <alignment vertical="center"/>
      <protection locked="0"/>
    </xf>
    <xf numFmtId="0" fontId="10" fillId="5" borderId="0" xfId="0" applyFont="1" applyFill="1" applyBorder="1" applyAlignment="1" applyProtection="1">
      <alignment vertical="center"/>
      <protection locked="0"/>
    </xf>
    <xf numFmtId="0" fontId="0" fillId="5" borderId="0" xfId="0" applyFill="1" applyAlignment="1" applyProtection="1">
      <alignment vertical="center"/>
      <protection locked="0"/>
    </xf>
    <xf numFmtId="0" fontId="0" fillId="3" borderId="0" xfId="0" applyFill="1"/>
    <xf numFmtId="0" fontId="36" fillId="6" borderId="0" xfId="0" applyFont="1" applyFill="1" applyProtection="1">
      <protection locked="0"/>
    </xf>
    <xf numFmtId="0" fontId="0" fillId="0" borderId="0" xfId="0" applyFill="1" applyBorder="1" applyAlignment="1" applyProtection="1">
      <alignment horizontal="left"/>
      <protection locked="0"/>
    </xf>
    <xf numFmtId="0" fontId="0" fillId="0" borderId="0" xfId="0" applyFill="1" applyBorder="1" applyProtection="1">
      <protection locked="0"/>
    </xf>
    <xf numFmtId="0" fontId="0" fillId="0" borderId="0" xfId="0" applyBorder="1" applyAlignment="1" applyProtection="1">
      <alignment horizontal="left"/>
      <protection locked="0"/>
    </xf>
    <xf numFmtId="0" fontId="0" fillId="0" borderId="0" xfId="0" applyBorder="1" applyProtection="1">
      <protection locked="0"/>
    </xf>
    <xf numFmtId="0" fontId="19" fillId="7" borderId="0" xfId="0" applyFont="1" applyFill="1" applyBorder="1" applyAlignment="1" applyProtection="1">
      <alignment horizontal="left"/>
      <protection locked="0"/>
    </xf>
    <xf numFmtId="0" fontId="47" fillId="7" borderId="0" xfId="1" applyFont="1" applyFill="1" applyBorder="1" applyAlignment="1" applyProtection="1">
      <protection locked="0"/>
    </xf>
    <xf numFmtId="0" fontId="45" fillId="7" borderId="0" xfId="1" applyFont="1" applyFill="1" applyAlignment="1" applyProtection="1">
      <protection locked="0"/>
    </xf>
    <xf numFmtId="0" fontId="46" fillId="7" borderId="0" xfId="0" applyFont="1" applyFill="1" applyProtection="1">
      <protection locked="0"/>
    </xf>
    <xf numFmtId="0" fontId="19" fillId="7" borderId="0" xfId="0" applyFont="1" applyFill="1"/>
    <xf numFmtId="0" fontId="18" fillId="7" borderId="0" xfId="1" applyFont="1" applyFill="1" applyBorder="1" applyAlignment="1" applyProtection="1">
      <protection locked="0"/>
    </xf>
    <xf numFmtId="0" fontId="48" fillId="7" borderId="0" xfId="1" applyFont="1" applyFill="1" applyAlignment="1" applyProtection="1">
      <protection locked="0"/>
    </xf>
    <xf numFmtId="0" fontId="44" fillId="7" borderId="0" xfId="0" applyFont="1" applyFill="1" applyProtection="1">
      <protection locked="0"/>
    </xf>
    <xf numFmtId="0" fontId="18" fillId="7" borderId="0" xfId="0" applyFont="1" applyFill="1"/>
    <xf numFmtId="0" fontId="49" fillId="7" borderId="0" xfId="1" applyFont="1" applyFill="1" applyAlignment="1" applyProtection="1">
      <protection locked="0"/>
    </xf>
    <xf numFmtId="0" fontId="9" fillId="3" borderId="0" xfId="0" applyFont="1" applyFill="1" applyAlignment="1" applyProtection="1">
      <protection locked="0"/>
    </xf>
    <xf numFmtId="0" fontId="9" fillId="3" borderId="0" xfId="1" applyFont="1" applyFill="1" applyBorder="1" applyAlignment="1" applyProtection="1">
      <protection locked="0"/>
    </xf>
    <xf numFmtId="0" fontId="26" fillId="4" borderId="0" xfId="0" applyFont="1" applyFill="1" applyAlignment="1" applyProtection="1">
      <alignment horizontal="center" vertical="top"/>
      <protection locked="0"/>
    </xf>
    <xf numFmtId="0" fontId="51" fillId="3" borderId="0" xfId="1" applyFont="1" applyFill="1" applyAlignment="1" applyProtection="1">
      <protection locked="0"/>
    </xf>
    <xf numFmtId="0" fontId="26" fillId="4" borderId="0" xfId="0" applyFont="1" applyFill="1" applyProtection="1">
      <protection locked="0" hidden="1"/>
    </xf>
    <xf numFmtId="0" fontId="51" fillId="3" borderId="0" xfId="1" applyFont="1" applyFill="1" applyBorder="1" applyAlignment="1" applyProtection="1">
      <protection locked="0"/>
    </xf>
    <xf numFmtId="0" fontId="42" fillId="3" borderId="0" xfId="1" applyFont="1" applyFill="1" applyAlignment="1" applyProtection="1">
      <protection locked="0"/>
    </xf>
    <xf numFmtId="0" fontId="0" fillId="13" borderId="0" xfId="3" applyFont="1" applyFill="1" applyBorder="1" applyProtection="1">
      <protection locked="0"/>
    </xf>
    <xf numFmtId="0" fontId="19" fillId="3" borderId="0" xfId="0" applyFont="1" applyFill="1" applyBorder="1" applyAlignment="1" applyProtection="1">
      <alignment horizontal="left"/>
      <protection locked="0"/>
    </xf>
    <xf numFmtId="0" fontId="18" fillId="3" borderId="0" xfId="0" applyFont="1" applyFill="1" applyBorder="1" applyAlignment="1" applyProtection="1">
      <alignment horizontal="left"/>
      <protection locked="0"/>
    </xf>
    <xf numFmtId="0" fontId="18" fillId="3" borderId="0" xfId="0" applyFont="1" applyFill="1" applyBorder="1" applyProtection="1">
      <protection locked="0"/>
    </xf>
    <xf numFmtId="0" fontId="19" fillId="3" borderId="0" xfId="0" applyFont="1" applyFill="1" applyBorder="1" applyProtection="1">
      <protection locked="0"/>
    </xf>
    <xf numFmtId="0" fontId="52" fillId="3" borderId="0" xfId="0" applyFont="1" applyFill="1" applyAlignment="1">
      <alignment vertical="center"/>
    </xf>
    <xf numFmtId="0" fontId="55" fillId="3" borderId="0" xfId="1" applyFont="1" applyFill="1" applyAlignment="1" applyProtection="1">
      <protection locked="0"/>
    </xf>
    <xf numFmtId="0" fontId="57" fillId="3" borderId="0" xfId="0" applyFont="1" applyFill="1"/>
    <xf numFmtId="0" fontId="28" fillId="12" borderId="0" xfId="3" applyFont="1" applyFill="1" applyBorder="1" applyProtection="1">
      <protection locked="0"/>
    </xf>
    <xf numFmtId="0" fontId="30" fillId="12" borderId="0" xfId="3" applyFont="1" applyFill="1" applyBorder="1" applyProtection="1">
      <protection locked="0"/>
    </xf>
    <xf numFmtId="0" fontId="30" fillId="12" borderId="0" xfId="3" applyFont="1" applyFill="1" applyBorder="1" applyAlignment="1" applyProtection="1">
      <alignment horizontal="center"/>
      <protection locked="0"/>
    </xf>
    <xf numFmtId="0" fontId="28" fillId="12" borderId="0" xfId="0" applyFont="1" applyFill="1" applyBorder="1" applyAlignment="1" applyProtection="1">
      <alignment horizontal="center"/>
      <protection locked="0"/>
    </xf>
    <xf numFmtId="0" fontId="3" fillId="0" borderId="0" xfId="0" applyFont="1" applyFill="1" applyProtection="1">
      <protection locked="0"/>
    </xf>
    <xf numFmtId="0" fontId="3" fillId="0" borderId="0" xfId="3" applyFont="1" applyFill="1" applyBorder="1" applyAlignment="1" applyProtection="1">
      <alignment horizontal="center"/>
      <protection locked="0"/>
    </xf>
    <xf numFmtId="0" fontId="3" fillId="0" borderId="0" xfId="0" applyFont="1" applyFill="1" applyAlignment="1" applyProtection="1">
      <alignment horizontal="center"/>
      <protection locked="0"/>
    </xf>
    <xf numFmtId="0" fontId="0" fillId="0" borderId="0" xfId="0" quotePrefix="1" applyFill="1" applyProtection="1">
      <protection locked="0"/>
    </xf>
    <xf numFmtId="0" fontId="27" fillId="0" borderId="0" xfId="3" applyFill="1" applyBorder="1" applyAlignment="1" applyProtection="1">
      <alignment horizontal="center"/>
      <protection locked="0"/>
    </xf>
    <xf numFmtId="0" fontId="0" fillId="0" borderId="0" xfId="0" applyFill="1" applyAlignment="1" applyProtection="1">
      <alignment horizontal="center"/>
      <protection locked="0"/>
    </xf>
    <xf numFmtId="0" fontId="3" fillId="12" borderId="0" xfId="0" quotePrefix="1" applyFont="1" applyFill="1" applyProtection="1">
      <protection locked="0"/>
    </xf>
    <xf numFmtId="0" fontId="19" fillId="4" borderId="0" xfId="0" applyFont="1" applyFill="1" applyProtection="1">
      <protection locked="0" hidden="1"/>
    </xf>
    <xf numFmtId="0" fontId="9" fillId="0" borderId="0" xfId="0" applyFont="1" applyFill="1" applyAlignment="1" applyProtection="1">
      <alignment horizontal="center"/>
      <protection locked="0"/>
    </xf>
    <xf numFmtId="0" fontId="28" fillId="24" borderId="0" xfId="0" applyFont="1" applyFill="1" applyBorder="1" applyProtection="1">
      <protection locked="0"/>
    </xf>
    <xf numFmtId="1" fontId="0" fillId="12" borderId="0" xfId="0" applyNumberFormat="1" applyFill="1" applyAlignment="1" applyProtection="1">
      <alignment horizontal="center"/>
      <protection hidden="1"/>
    </xf>
    <xf numFmtId="0" fontId="34" fillId="3" borderId="0" xfId="0" applyFont="1" applyFill="1" applyProtection="1">
      <protection locked="0"/>
    </xf>
    <xf numFmtId="0" fontId="34" fillId="3" borderId="0" xfId="0" applyFont="1" applyFill="1" applyAlignment="1" applyProtection="1">
      <alignment horizontal="center"/>
      <protection hidden="1"/>
    </xf>
    <xf numFmtId="0" fontId="1" fillId="22" borderId="0" xfId="1" applyFill="1" applyAlignment="1" applyProtection="1">
      <alignment horizontal="center"/>
    </xf>
    <xf numFmtId="0" fontId="1" fillId="25" borderId="0" xfId="1" applyFill="1" applyAlignment="1" applyProtection="1"/>
    <xf numFmtId="0" fontId="1" fillId="25" borderId="0" xfId="1" applyFill="1" applyAlignment="1" applyProtection="1">
      <protection locked="0"/>
    </xf>
    <xf numFmtId="0" fontId="0" fillId="2" borderId="0" xfId="0" applyFont="1" applyFill="1" applyAlignment="1">
      <alignment horizontal="left" vertical="center" indent="2"/>
    </xf>
    <xf numFmtId="20" fontId="8" fillId="3" borderId="0" xfId="0" applyNumberFormat="1" applyFont="1" applyFill="1" applyBorder="1" applyProtection="1">
      <protection locked="0"/>
    </xf>
    <xf numFmtId="0" fontId="9" fillId="6" borderId="0" xfId="0" applyFont="1" applyFill="1" applyAlignment="1" applyProtection="1">
      <alignment horizontal="center"/>
      <protection locked="0"/>
    </xf>
    <xf numFmtId="0" fontId="14" fillId="3" borderId="0" xfId="1" applyFont="1" applyFill="1" applyAlignment="1" applyProtection="1">
      <protection locked="0"/>
    </xf>
    <xf numFmtId="0" fontId="14" fillId="25" borderId="0" xfId="1" applyFont="1" applyFill="1" applyAlignment="1" applyProtection="1"/>
    <xf numFmtId="0" fontId="0" fillId="3" borderId="0" xfId="0" applyFont="1" applyFill="1" applyAlignment="1">
      <alignment horizontal="left" vertical="center" indent="5"/>
    </xf>
    <xf numFmtId="0" fontId="9" fillId="3" borderId="0" xfId="0" applyFont="1" applyFill="1" applyAlignment="1">
      <alignment horizontal="left" vertical="center" indent="5"/>
    </xf>
    <xf numFmtId="0" fontId="14" fillId="3" borderId="0" xfId="1" applyFont="1" applyFill="1" applyAlignment="1" applyProtection="1"/>
    <xf numFmtId="0" fontId="0" fillId="25" borderId="0" xfId="0" applyFill="1" applyProtection="1">
      <protection locked="0"/>
    </xf>
    <xf numFmtId="0" fontId="34" fillId="25" borderId="0" xfId="0" applyFont="1" applyFill="1" applyProtection="1">
      <protection locked="0"/>
    </xf>
    <xf numFmtId="0" fontId="0" fillId="25" borderId="0" xfId="0" applyFont="1" applyFill="1" applyAlignment="1">
      <alignment vertical="center"/>
    </xf>
    <xf numFmtId="0" fontId="18" fillId="25" borderId="0" xfId="0" applyFont="1" applyFill="1" applyAlignment="1" applyProtection="1">
      <alignment horizontal="center"/>
      <protection hidden="1"/>
    </xf>
    <xf numFmtId="0" fontId="26" fillId="3" borderId="0" xfId="0" applyFont="1" applyFill="1" applyAlignment="1" applyProtection="1">
      <alignment horizontal="center"/>
      <protection hidden="1"/>
    </xf>
    <xf numFmtId="0" fontId="53" fillId="18" borderId="0" xfId="0" applyFont="1" applyFill="1" applyBorder="1" applyProtection="1">
      <protection locked="0"/>
    </xf>
    <xf numFmtId="0" fontId="59" fillId="22" borderId="0" xfId="1" applyFont="1" applyFill="1" applyAlignment="1" applyProtection="1">
      <protection locked="0"/>
    </xf>
    <xf numFmtId="0" fontId="60" fillId="3" borderId="0" xfId="0" applyFont="1" applyFill="1" applyProtection="1">
      <protection locked="0"/>
    </xf>
    <xf numFmtId="0" fontId="61" fillId="25" borderId="0" xfId="1" applyFont="1" applyFill="1" applyAlignment="1" applyProtection="1"/>
    <xf numFmtId="0" fontId="1" fillId="5" borderId="0" xfId="1" applyFill="1" applyAlignment="1" applyProtection="1"/>
    <xf numFmtId="0" fontId="18" fillId="3" borderId="0" xfId="0" applyFont="1" applyFill="1" applyProtection="1">
      <protection locked="0"/>
    </xf>
    <xf numFmtId="0" fontId="0" fillId="3" borderId="0" xfId="0" applyFont="1" applyFill="1" applyBorder="1" applyProtection="1">
      <protection locked="0"/>
    </xf>
    <xf numFmtId="0" fontId="52" fillId="3" borderId="0" xfId="0" applyFont="1" applyFill="1"/>
    <xf numFmtId="0" fontId="8" fillId="3" borderId="0" xfId="0" applyFont="1" applyFill="1"/>
    <xf numFmtId="0" fontId="18" fillId="6" borderId="0" xfId="0" applyFont="1" applyFill="1"/>
    <xf numFmtId="0" fontId="3" fillId="12" borderId="0" xfId="0" applyFont="1" applyFill="1" applyAlignment="1" applyProtection="1">
      <alignment horizontal="center"/>
      <protection locked="0"/>
    </xf>
    <xf numFmtId="0" fontId="28" fillId="26" borderId="0" xfId="0" applyFont="1" applyFill="1" applyBorder="1" applyProtection="1">
      <protection locked="0"/>
    </xf>
    <xf numFmtId="0" fontId="34" fillId="0" borderId="0" xfId="0" applyFont="1" applyFill="1" applyAlignment="1" applyProtection="1">
      <alignment horizontal="center"/>
      <protection hidden="1"/>
    </xf>
    <xf numFmtId="0" fontId="34" fillId="0" borderId="0" xfId="0" applyFont="1" applyFill="1" applyProtection="1">
      <protection locked="0"/>
    </xf>
    <xf numFmtId="0" fontId="1" fillId="25" borderId="0" xfId="1" applyFill="1" applyBorder="1" applyAlignment="1" applyProtection="1">
      <protection locked="0"/>
    </xf>
    <xf numFmtId="0" fontId="26" fillId="3" borderId="0" xfId="0" applyFont="1" applyFill="1" applyAlignment="1" applyProtection="1">
      <alignment horizontal="left"/>
      <protection locked="0"/>
    </xf>
    <xf numFmtId="0" fontId="26" fillId="3" borderId="0" xfId="0" applyFont="1" applyFill="1" applyBorder="1" applyAlignment="1" applyProtection="1">
      <alignment horizontal="left"/>
      <protection locked="0"/>
    </xf>
    <xf numFmtId="0" fontId="8" fillId="4" borderId="0" xfId="0" applyFont="1" applyFill="1" applyProtection="1">
      <protection locked="0"/>
    </xf>
    <xf numFmtId="0" fontId="34" fillId="4" borderId="0" xfId="0" applyFont="1" applyFill="1" applyAlignment="1" applyProtection="1">
      <alignment horizontal="center"/>
      <protection hidden="1"/>
    </xf>
    <xf numFmtId="0" fontId="34" fillId="4" borderId="0" xfId="0" applyFont="1" applyFill="1" applyAlignment="1" applyProtection="1">
      <alignment horizontal="left"/>
      <protection locked="0"/>
    </xf>
    <xf numFmtId="0" fontId="21" fillId="6" borderId="0" xfId="0" applyFont="1" applyFill="1" applyProtection="1">
      <protection locked="0"/>
    </xf>
    <xf numFmtId="0" fontId="0" fillId="27" borderId="0" xfId="0" applyFill="1" applyProtection="1">
      <protection locked="0"/>
    </xf>
    <xf numFmtId="0" fontId="63" fillId="3" borderId="0" xfId="0" applyFont="1" applyFill="1" applyAlignment="1" applyProtection="1">
      <alignment horizontal="left" vertical="top"/>
      <protection locked="0"/>
    </xf>
    <xf numFmtId="0" fontId="0" fillId="12" borderId="0" xfId="0" applyFill="1" applyAlignment="1" applyProtection="1">
      <alignment horizontal="center"/>
      <protection hidden="1"/>
    </xf>
    <xf numFmtId="0" fontId="3" fillId="13" borderId="0" xfId="0" applyFont="1" applyFill="1" applyAlignment="1" applyProtection="1">
      <alignment horizontal="left"/>
      <protection locked="0"/>
    </xf>
    <xf numFmtId="0" fontId="0" fillId="12" borderId="0" xfId="0" applyFill="1" applyProtection="1"/>
    <xf numFmtId="0" fontId="43" fillId="25" borderId="0" xfId="1" applyFont="1" applyFill="1" applyAlignment="1" applyProtection="1">
      <protection locked="0"/>
    </xf>
    <xf numFmtId="0" fontId="0" fillId="25" borderId="0" xfId="0" applyFill="1"/>
    <xf numFmtId="0" fontId="63" fillId="3" borderId="0" xfId="0" applyFont="1" applyFill="1" applyAlignment="1" applyProtection="1">
      <alignment horizontal="left" vertical="top" wrapText="1"/>
      <protection locked="0"/>
    </xf>
    <xf numFmtId="0" fontId="8" fillId="3" borderId="0" xfId="0" applyFont="1" applyFill="1" applyAlignment="1" applyProtection="1">
      <alignment horizontal="left" wrapText="1"/>
      <protection locked="0"/>
    </xf>
    <xf numFmtId="0" fontId="1" fillId="3" borderId="0" xfId="1" applyFill="1" applyAlignment="1" applyProtection="1">
      <alignment horizontal="left" vertical="center"/>
      <protection locked="0"/>
    </xf>
  </cellXfs>
  <cellStyles count="5">
    <cellStyle name="20% - Accent6" xfId="3" builtinId="50"/>
    <cellStyle name="40% - Accent6" xfId="4" builtinId="51"/>
    <cellStyle name="Hyperlink" xfId="1" builtinId="8"/>
    <cellStyle name="Procent" xfId="2" builtinId="5"/>
    <cellStyle name="Standaard" xfId="0" builtinId="0"/>
  </cellStyles>
  <dxfs count="49">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s>
  <tableStyles count="0" defaultTableStyle="TableStyleMedium9" defaultPivotStyle="PivotStyleLight16"/>
  <colors>
    <mruColors>
      <color rgb="FF92CDDC"/>
      <color rgb="FF0033CC"/>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152399</xdr:colOff>
      <xdr:row>34</xdr:row>
      <xdr:rowOff>21007</xdr:rowOff>
    </xdr:from>
    <xdr:to>
      <xdr:col>2</xdr:col>
      <xdr:colOff>530732</xdr:colOff>
      <xdr:row>35</xdr:row>
      <xdr:rowOff>8381</xdr:rowOff>
    </xdr:to>
    <xdr:sp macro="" textlink="">
      <xdr:nvSpPr>
        <xdr:cNvPr id="2" name="PIJL-RECHTS 1">
          <a:extLst>
            <a:ext uri="{FF2B5EF4-FFF2-40B4-BE49-F238E27FC236}">
              <a16:creationId xmlns:a16="http://schemas.microsoft.com/office/drawing/2014/main" id="{00000000-0008-0000-0000-000002000000}"/>
            </a:ext>
          </a:extLst>
        </xdr:cNvPr>
        <xdr:cNvSpPr/>
      </xdr:nvSpPr>
      <xdr:spPr>
        <a:xfrm>
          <a:off x="1371599" y="6793282"/>
          <a:ext cx="378333" cy="187399"/>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2</xdr:col>
      <xdr:colOff>161924</xdr:colOff>
      <xdr:row>37</xdr:row>
      <xdr:rowOff>11482</xdr:rowOff>
    </xdr:from>
    <xdr:to>
      <xdr:col>2</xdr:col>
      <xdr:colOff>540257</xdr:colOff>
      <xdr:row>38</xdr:row>
      <xdr:rowOff>8381</xdr:rowOff>
    </xdr:to>
    <xdr:sp macro="" textlink="">
      <xdr:nvSpPr>
        <xdr:cNvPr id="3" name="PIJL-RECHTS 2">
          <a:extLst>
            <a:ext uri="{FF2B5EF4-FFF2-40B4-BE49-F238E27FC236}">
              <a16:creationId xmlns:a16="http://schemas.microsoft.com/office/drawing/2014/main" id="{00000000-0008-0000-0000-000003000000}"/>
            </a:ext>
          </a:extLst>
        </xdr:cNvPr>
        <xdr:cNvSpPr/>
      </xdr:nvSpPr>
      <xdr:spPr>
        <a:xfrm>
          <a:off x="1381124" y="7174282"/>
          <a:ext cx="378333" cy="187399"/>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2</xdr:col>
      <xdr:colOff>161924</xdr:colOff>
      <xdr:row>43</xdr:row>
      <xdr:rowOff>1957</xdr:rowOff>
    </xdr:from>
    <xdr:to>
      <xdr:col>2</xdr:col>
      <xdr:colOff>540257</xdr:colOff>
      <xdr:row>43</xdr:row>
      <xdr:rowOff>189356</xdr:rowOff>
    </xdr:to>
    <xdr:sp macro="" textlink="">
      <xdr:nvSpPr>
        <xdr:cNvPr id="4" name="PIJL-RECHTS 3">
          <a:extLst>
            <a:ext uri="{FF2B5EF4-FFF2-40B4-BE49-F238E27FC236}">
              <a16:creationId xmlns:a16="http://schemas.microsoft.com/office/drawing/2014/main" id="{00000000-0008-0000-0000-000004000000}"/>
            </a:ext>
          </a:extLst>
        </xdr:cNvPr>
        <xdr:cNvSpPr/>
      </xdr:nvSpPr>
      <xdr:spPr>
        <a:xfrm>
          <a:off x="1381124" y="8117257"/>
          <a:ext cx="378333" cy="187399"/>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49469</xdr:colOff>
      <xdr:row>7</xdr:row>
      <xdr:rowOff>85725</xdr:rowOff>
    </xdr:from>
    <xdr:to>
      <xdr:col>16</xdr:col>
      <xdr:colOff>333375</xdr:colOff>
      <xdr:row>8</xdr:row>
      <xdr:rowOff>28575</xdr:rowOff>
    </xdr:to>
    <xdr:sp macro="" textlink="">
      <xdr:nvSpPr>
        <xdr:cNvPr id="2" name="PIJL-RECHTS 1">
          <a:extLst>
            <a:ext uri="{FF2B5EF4-FFF2-40B4-BE49-F238E27FC236}">
              <a16:creationId xmlns:a16="http://schemas.microsoft.com/office/drawing/2014/main" id="{00000000-0008-0000-0100-000002000000}"/>
            </a:ext>
          </a:extLst>
        </xdr:cNvPr>
        <xdr:cNvSpPr/>
      </xdr:nvSpPr>
      <xdr:spPr>
        <a:xfrm>
          <a:off x="9098219" y="1571625"/>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16</xdr:col>
      <xdr:colOff>58994</xdr:colOff>
      <xdr:row>8</xdr:row>
      <xdr:rowOff>28575</xdr:rowOff>
    </xdr:from>
    <xdr:to>
      <xdr:col>16</xdr:col>
      <xdr:colOff>342900</xdr:colOff>
      <xdr:row>9</xdr:row>
      <xdr:rowOff>28575</xdr:rowOff>
    </xdr:to>
    <xdr:sp macro="" textlink="">
      <xdr:nvSpPr>
        <xdr:cNvPr id="4" name="PIJL-RECHTS 3">
          <a:extLst>
            <a:ext uri="{FF2B5EF4-FFF2-40B4-BE49-F238E27FC236}">
              <a16:creationId xmlns:a16="http://schemas.microsoft.com/office/drawing/2014/main" id="{00000000-0008-0000-0100-000004000000}"/>
            </a:ext>
          </a:extLst>
        </xdr:cNvPr>
        <xdr:cNvSpPr/>
      </xdr:nvSpPr>
      <xdr:spPr>
        <a:xfrm>
          <a:off x="9202994" y="1771650"/>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16</xdr:col>
      <xdr:colOff>47625</xdr:colOff>
      <xdr:row>78</xdr:row>
      <xdr:rowOff>28576</xdr:rowOff>
    </xdr:from>
    <xdr:to>
      <xdr:col>16</xdr:col>
      <xdr:colOff>304800</xdr:colOff>
      <xdr:row>79</xdr:row>
      <xdr:rowOff>19268</xdr:rowOff>
    </xdr:to>
    <xdr:sp macro="" textlink="">
      <xdr:nvSpPr>
        <xdr:cNvPr id="5" name="PIJL-RECHTS 4">
          <a:extLst>
            <a:ext uri="{FF2B5EF4-FFF2-40B4-BE49-F238E27FC236}">
              <a16:creationId xmlns:a16="http://schemas.microsoft.com/office/drawing/2014/main" id="{00000000-0008-0000-0100-000005000000}"/>
            </a:ext>
          </a:extLst>
        </xdr:cNvPr>
        <xdr:cNvSpPr/>
      </xdr:nvSpPr>
      <xdr:spPr>
        <a:xfrm>
          <a:off x="9134475" y="8010526"/>
          <a:ext cx="257175" cy="181192"/>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16</xdr:col>
      <xdr:colOff>57150</xdr:colOff>
      <xdr:row>79</xdr:row>
      <xdr:rowOff>38100</xdr:rowOff>
    </xdr:from>
    <xdr:to>
      <xdr:col>16</xdr:col>
      <xdr:colOff>304800</xdr:colOff>
      <xdr:row>80</xdr:row>
      <xdr:rowOff>22081</xdr:rowOff>
    </xdr:to>
    <xdr:sp macro="" textlink="">
      <xdr:nvSpPr>
        <xdr:cNvPr id="6" name="PIJL-RECHTS 5">
          <a:extLst>
            <a:ext uri="{FF2B5EF4-FFF2-40B4-BE49-F238E27FC236}">
              <a16:creationId xmlns:a16="http://schemas.microsoft.com/office/drawing/2014/main" id="{00000000-0008-0000-0100-000006000000}"/>
            </a:ext>
          </a:extLst>
        </xdr:cNvPr>
        <xdr:cNvSpPr/>
      </xdr:nvSpPr>
      <xdr:spPr>
        <a:xfrm>
          <a:off x="9144000" y="8210550"/>
          <a:ext cx="247650" cy="174481"/>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16</xdr:col>
      <xdr:colOff>47625</xdr:colOff>
      <xdr:row>95</xdr:row>
      <xdr:rowOff>28576</xdr:rowOff>
    </xdr:from>
    <xdr:to>
      <xdr:col>16</xdr:col>
      <xdr:colOff>304800</xdr:colOff>
      <xdr:row>96</xdr:row>
      <xdr:rowOff>19268</xdr:rowOff>
    </xdr:to>
    <xdr:sp macro="" textlink="">
      <xdr:nvSpPr>
        <xdr:cNvPr id="8" name="PIJL-RECHTS 7">
          <a:extLst>
            <a:ext uri="{FF2B5EF4-FFF2-40B4-BE49-F238E27FC236}">
              <a16:creationId xmlns:a16="http://schemas.microsoft.com/office/drawing/2014/main" id="{00000000-0008-0000-0100-000008000000}"/>
            </a:ext>
          </a:extLst>
        </xdr:cNvPr>
        <xdr:cNvSpPr/>
      </xdr:nvSpPr>
      <xdr:spPr>
        <a:xfrm>
          <a:off x="9134475" y="8010526"/>
          <a:ext cx="257175" cy="181192"/>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16</xdr:col>
      <xdr:colOff>57150</xdr:colOff>
      <xdr:row>96</xdr:row>
      <xdr:rowOff>38100</xdr:rowOff>
    </xdr:from>
    <xdr:to>
      <xdr:col>16</xdr:col>
      <xdr:colOff>304800</xdr:colOff>
      <xdr:row>97</xdr:row>
      <xdr:rowOff>22081</xdr:rowOff>
    </xdr:to>
    <xdr:sp macro="" textlink="">
      <xdr:nvSpPr>
        <xdr:cNvPr id="9" name="PIJL-RECHTS 8">
          <a:extLst>
            <a:ext uri="{FF2B5EF4-FFF2-40B4-BE49-F238E27FC236}">
              <a16:creationId xmlns:a16="http://schemas.microsoft.com/office/drawing/2014/main" id="{00000000-0008-0000-0100-000009000000}"/>
            </a:ext>
          </a:extLst>
        </xdr:cNvPr>
        <xdr:cNvSpPr/>
      </xdr:nvSpPr>
      <xdr:spPr>
        <a:xfrm>
          <a:off x="9144000" y="8210550"/>
          <a:ext cx="247650" cy="174481"/>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16</xdr:col>
      <xdr:colOff>76200</xdr:colOff>
      <xdr:row>97</xdr:row>
      <xdr:rowOff>47626</xdr:rowOff>
    </xdr:from>
    <xdr:to>
      <xdr:col>16</xdr:col>
      <xdr:colOff>319548</xdr:colOff>
      <xdr:row>98</xdr:row>
      <xdr:rowOff>28576</xdr:rowOff>
    </xdr:to>
    <xdr:sp macro="" textlink="">
      <xdr:nvSpPr>
        <xdr:cNvPr id="10" name="PIJL-RECHTS 9">
          <a:extLst>
            <a:ext uri="{FF2B5EF4-FFF2-40B4-BE49-F238E27FC236}">
              <a16:creationId xmlns:a16="http://schemas.microsoft.com/office/drawing/2014/main" id="{00000000-0008-0000-0100-00000A000000}"/>
            </a:ext>
          </a:extLst>
        </xdr:cNvPr>
        <xdr:cNvSpPr/>
      </xdr:nvSpPr>
      <xdr:spPr>
        <a:xfrm>
          <a:off x="9163050" y="8410576"/>
          <a:ext cx="243348" cy="171450"/>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16</xdr:col>
      <xdr:colOff>47625</xdr:colOff>
      <xdr:row>95</xdr:row>
      <xdr:rowOff>28576</xdr:rowOff>
    </xdr:from>
    <xdr:to>
      <xdr:col>16</xdr:col>
      <xdr:colOff>304800</xdr:colOff>
      <xdr:row>96</xdr:row>
      <xdr:rowOff>19268</xdr:rowOff>
    </xdr:to>
    <xdr:sp macro="" textlink="">
      <xdr:nvSpPr>
        <xdr:cNvPr id="11" name="PIJL-RECHTS 10">
          <a:extLst>
            <a:ext uri="{FF2B5EF4-FFF2-40B4-BE49-F238E27FC236}">
              <a16:creationId xmlns:a16="http://schemas.microsoft.com/office/drawing/2014/main" id="{00000000-0008-0000-0100-00000B000000}"/>
            </a:ext>
          </a:extLst>
        </xdr:cNvPr>
        <xdr:cNvSpPr/>
      </xdr:nvSpPr>
      <xdr:spPr>
        <a:xfrm>
          <a:off x="9134475" y="8010526"/>
          <a:ext cx="257175" cy="181192"/>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16</xdr:col>
      <xdr:colOff>57150</xdr:colOff>
      <xdr:row>96</xdr:row>
      <xdr:rowOff>38100</xdr:rowOff>
    </xdr:from>
    <xdr:to>
      <xdr:col>16</xdr:col>
      <xdr:colOff>304800</xdr:colOff>
      <xdr:row>97</xdr:row>
      <xdr:rowOff>22081</xdr:rowOff>
    </xdr:to>
    <xdr:sp macro="" textlink="">
      <xdr:nvSpPr>
        <xdr:cNvPr id="12" name="PIJL-RECHTS 11">
          <a:extLst>
            <a:ext uri="{FF2B5EF4-FFF2-40B4-BE49-F238E27FC236}">
              <a16:creationId xmlns:a16="http://schemas.microsoft.com/office/drawing/2014/main" id="{00000000-0008-0000-0100-00000C000000}"/>
            </a:ext>
          </a:extLst>
        </xdr:cNvPr>
        <xdr:cNvSpPr/>
      </xdr:nvSpPr>
      <xdr:spPr>
        <a:xfrm>
          <a:off x="9144000" y="8210550"/>
          <a:ext cx="247650" cy="174481"/>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16</xdr:col>
      <xdr:colOff>76200</xdr:colOff>
      <xdr:row>97</xdr:row>
      <xdr:rowOff>47626</xdr:rowOff>
    </xdr:from>
    <xdr:to>
      <xdr:col>16</xdr:col>
      <xdr:colOff>319548</xdr:colOff>
      <xdr:row>98</xdr:row>
      <xdr:rowOff>28576</xdr:rowOff>
    </xdr:to>
    <xdr:sp macro="" textlink="">
      <xdr:nvSpPr>
        <xdr:cNvPr id="13" name="PIJL-RECHTS 12">
          <a:extLst>
            <a:ext uri="{FF2B5EF4-FFF2-40B4-BE49-F238E27FC236}">
              <a16:creationId xmlns:a16="http://schemas.microsoft.com/office/drawing/2014/main" id="{00000000-0008-0000-0100-00000D000000}"/>
            </a:ext>
          </a:extLst>
        </xdr:cNvPr>
        <xdr:cNvSpPr/>
      </xdr:nvSpPr>
      <xdr:spPr>
        <a:xfrm>
          <a:off x="9163050" y="8410576"/>
          <a:ext cx="243348" cy="171450"/>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16</xdr:col>
      <xdr:colOff>47625</xdr:colOff>
      <xdr:row>113</xdr:row>
      <xdr:rowOff>28576</xdr:rowOff>
    </xdr:from>
    <xdr:to>
      <xdr:col>16</xdr:col>
      <xdr:colOff>304800</xdr:colOff>
      <xdr:row>114</xdr:row>
      <xdr:rowOff>19268</xdr:rowOff>
    </xdr:to>
    <xdr:sp macro="" textlink="">
      <xdr:nvSpPr>
        <xdr:cNvPr id="14" name="PIJL-RECHTS 13">
          <a:extLst>
            <a:ext uri="{FF2B5EF4-FFF2-40B4-BE49-F238E27FC236}">
              <a16:creationId xmlns:a16="http://schemas.microsoft.com/office/drawing/2014/main" id="{00000000-0008-0000-0100-00000E000000}"/>
            </a:ext>
          </a:extLst>
        </xdr:cNvPr>
        <xdr:cNvSpPr/>
      </xdr:nvSpPr>
      <xdr:spPr>
        <a:xfrm>
          <a:off x="8801100" y="13392151"/>
          <a:ext cx="257175" cy="181192"/>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16</xdr:col>
      <xdr:colOff>57150</xdr:colOff>
      <xdr:row>114</xdr:row>
      <xdr:rowOff>38100</xdr:rowOff>
    </xdr:from>
    <xdr:to>
      <xdr:col>16</xdr:col>
      <xdr:colOff>304800</xdr:colOff>
      <xdr:row>115</xdr:row>
      <xdr:rowOff>22081</xdr:rowOff>
    </xdr:to>
    <xdr:sp macro="" textlink="">
      <xdr:nvSpPr>
        <xdr:cNvPr id="15" name="PIJL-RECHTS 14">
          <a:extLst>
            <a:ext uri="{FF2B5EF4-FFF2-40B4-BE49-F238E27FC236}">
              <a16:creationId xmlns:a16="http://schemas.microsoft.com/office/drawing/2014/main" id="{00000000-0008-0000-0100-00000F000000}"/>
            </a:ext>
          </a:extLst>
        </xdr:cNvPr>
        <xdr:cNvSpPr/>
      </xdr:nvSpPr>
      <xdr:spPr>
        <a:xfrm>
          <a:off x="8810625" y="13592175"/>
          <a:ext cx="247650" cy="174481"/>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16</xdr:col>
      <xdr:colOff>47625</xdr:colOff>
      <xdr:row>113</xdr:row>
      <xdr:rowOff>28576</xdr:rowOff>
    </xdr:from>
    <xdr:to>
      <xdr:col>16</xdr:col>
      <xdr:colOff>304800</xdr:colOff>
      <xdr:row>114</xdr:row>
      <xdr:rowOff>19268</xdr:rowOff>
    </xdr:to>
    <xdr:sp macro="" textlink="">
      <xdr:nvSpPr>
        <xdr:cNvPr id="17" name="PIJL-RECHTS 16">
          <a:extLst>
            <a:ext uri="{FF2B5EF4-FFF2-40B4-BE49-F238E27FC236}">
              <a16:creationId xmlns:a16="http://schemas.microsoft.com/office/drawing/2014/main" id="{00000000-0008-0000-0100-000011000000}"/>
            </a:ext>
          </a:extLst>
        </xdr:cNvPr>
        <xdr:cNvSpPr/>
      </xdr:nvSpPr>
      <xdr:spPr>
        <a:xfrm>
          <a:off x="8801100" y="13392151"/>
          <a:ext cx="257175" cy="181192"/>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16</xdr:col>
      <xdr:colOff>57150</xdr:colOff>
      <xdr:row>114</xdr:row>
      <xdr:rowOff>38100</xdr:rowOff>
    </xdr:from>
    <xdr:to>
      <xdr:col>16</xdr:col>
      <xdr:colOff>304800</xdr:colOff>
      <xdr:row>115</xdr:row>
      <xdr:rowOff>22081</xdr:rowOff>
    </xdr:to>
    <xdr:sp macro="" textlink="">
      <xdr:nvSpPr>
        <xdr:cNvPr id="18" name="PIJL-RECHTS 17">
          <a:extLst>
            <a:ext uri="{FF2B5EF4-FFF2-40B4-BE49-F238E27FC236}">
              <a16:creationId xmlns:a16="http://schemas.microsoft.com/office/drawing/2014/main" id="{00000000-0008-0000-0100-000012000000}"/>
            </a:ext>
          </a:extLst>
        </xdr:cNvPr>
        <xdr:cNvSpPr/>
      </xdr:nvSpPr>
      <xdr:spPr>
        <a:xfrm>
          <a:off x="8810625" y="13592175"/>
          <a:ext cx="247650" cy="174481"/>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16</xdr:col>
      <xdr:colOff>37042</xdr:colOff>
      <xdr:row>131</xdr:row>
      <xdr:rowOff>0</xdr:rowOff>
    </xdr:from>
    <xdr:to>
      <xdr:col>16</xdr:col>
      <xdr:colOff>306917</xdr:colOff>
      <xdr:row>131</xdr:row>
      <xdr:rowOff>178018</xdr:rowOff>
    </xdr:to>
    <xdr:sp macro="" textlink="">
      <xdr:nvSpPr>
        <xdr:cNvPr id="23" name="PIJL-RECHTS 22">
          <a:extLst>
            <a:ext uri="{FF2B5EF4-FFF2-40B4-BE49-F238E27FC236}">
              <a16:creationId xmlns:a16="http://schemas.microsoft.com/office/drawing/2014/main" id="{00000000-0008-0000-0100-000017000000}"/>
            </a:ext>
          </a:extLst>
        </xdr:cNvPr>
        <xdr:cNvSpPr/>
      </xdr:nvSpPr>
      <xdr:spPr>
        <a:xfrm>
          <a:off x="9784292" y="28225750"/>
          <a:ext cx="269875" cy="178018"/>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1264186</xdr:colOff>
      <xdr:row>13</xdr:row>
      <xdr:rowOff>189378</xdr:rowOff>
    </xdr:from>
    <xdr:to>
      <xdr:col>12</xdr:col>
      <xdr:colOff>1548092</xdr:colOff>
      <xdr:row>15</xdr:row>
      <xdr:rowOff>8403</xdr:rowOff>
    </xdr:to>
    <xdr:sp macro="" textlink="">
      <xdr:nvSpPr>
        <xdr:cNvPr id="33" name="PIJL-RECHTS 32">
          <a:extLst>
            <a:ext uri="{FF2B5EF4-FFF2-40B4-BE49-F238E27FC236}">
              <a16:creationId xmlns:a16="http://schemas.microsoft.com/office/drawing/2014/main" id="{00000000-0008-0000-0100-000021000000}"/>
            </a:ext>
          </a:extLst>
        </xdr:cNvPr>
        <xdr:cNvSpPr/>
      </xdr:nvSpPr>
      <xdr:spPr>
        <a:xfrm>
          <a:off x="7322086" y="2332503"/>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1274271</xdr:colOff>
      <xdr:row>30</xdr:row>
      <xdr:rowOff>181534</xdr:rowOff>
    </xdr:from>
    <xdr:to>
      <xdr:col>12</xdr:col>
      <xdr:colOff>1558177</xdr:colOff>
      <xdr:row>32</xdr:row>
      <xdr:rowOff>559</xdr:rowOff>
    </xdr:to>
    <xdr:sp macro="" textlink="">
      <xdr:nvSpPr>
        <xdr:cNvPr id="34" name="PIJL-RECHTS 33">
          <a:extLst>
            <a:ext uri="{FF2B5EF4-FFF2-40B4-BE49-F238E27FC236}">
              <a16:creationId xmlns:a16="http://schemas.microsoft.com/office/drawing/2014/main" id="{00000000-0008-0000-0100-000022000000}"/>
            </a:ext>
          </a:extLst>
        </xdr:cNvPr>
        <xdr:cNvSpPr/>
      </xdr:nvSpPr>
      <xdr:spPr>
        <a:xfrm>
          <a:off x="7332171" y="3086659"/>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1277633</xdr:colOff>
      <xdr:row>39</xdr:row>
      <xdr:rowOff>180414</xdr:rowOff>
    </xdr:from>
    <xdr:to>
      <xdr:col>12</xdr:col>
      <xdr:colOff>1561539</xdr:colOff>
      <xdr:row>40</xdr:row>
      <xdr:rowOff>189939</xdr:rowOff>
    </xdr:to>
    <xdr:sp macro="" textlink="">
      <xdr:nvSpPr>
        <xdr:cNvPr id="35" name="PIJL-RECHTS 34">
          <a:extLst>
            <a:ext uri="{FF2B5EF4-FFF2-40B4-BE49-F238E27FC236}">
              <a16:creationId xmlns:a16="http://schemas.microsoft.com/office/drawing/2014/main" id="{00000000-0008-0000-0100-000023000000}"/>
            </a:ext>
          </a:extLst>
        </xdr:cNvPr>
        <xdr:cNvSpPr/>
      </xdr:nvSpPr>
      <xdr:spPr>
        <a:xfrm>
          <a:off x="7335533" y="4047564"/>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1276512</xdr:colOff>
      <xdr:row>55</xdr:row>
      <xdr:rowOff>185456</xdr:rowOff>
    </xdr:from>
    <xdr:to>
      <xdr:col>12</xdr:col>
      <xdr:colOff>1560418</xdr:colOff>
      <xdr:row>57</xdr:row>
      <xdr:rowOff>4481</xdr:rowOff>
    </xdr:to>
    <xdr:sp macro="" textlink="">
      <xdr:nvSpPr>
        <xdr:cNvPr id="36" name="PIJL-RECHTS 35">
          <a:extLst>
            <a:ext uri="{FF2B5EF4-FFF2-40B4-BE49-F238E27FC236}">
              <a16:creationId xmlns:a16="http://schemas.microsoft.com/office/drawing/2014/main" id="{00000000-0008-0000-0100-000024000000}"/>
            </a:ext>
          </a:extLst>
        </xdr:cNvPr>
        <xdr:cNvSpPr/>
      </xdr:nvSpPr>
      <xdr:spPr>
        <a:xfrm>
          <a:off x="7334412" y="4814606"/>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1289399</xdr:colOff>
      <xdr:row>59</xdr:row>
      <xdr:rowOff>176491</xdr:rowOff>
    </xdr:from>
    <xdr:to>
      <xdr:col>12</xdr:col>
      <xdr:colOff>1573305</xdr:colOff>
      <xdr:row>60</xdr:row>
      <xdr:rowOff>0</xdr:rowOff>
    </xdr:to>
    <xdr:sp macro="" textlink="">
      <xdr:nvSpPr>
        <xdr:cNvPr id="37" name="PIJL-RECHTS 36">
          <a:extLst>
            <a:ext uri="{FF2B5EF4-FFF2-40B4-BE49-F238E27FC236}">
              <a16:creationId xmlns:a16="http://schemas.microsoft.com/office/drawing/2014/main" id="{00000000-0008-0000-0100-000025000000}"/>
            </a:ext>
          </a:extLst>
        </xdr:cNvPr>
        <xdr:cNvSpPr/>
      </xdr:nvSpPr>
      <xdr:spPr>
        <a:xfrm>
          <a:off x="7347299" y="5567641"/>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1300442</xdr:colOff>
      <xdr:row>60</xdr:row>
      <xdr:rowOff>179294</xdr:rowOff>
    </xdr:from>
    <xdr:to>
      <xdr:col>12</xdr:col>
      <xdr:colOff>1584348</xdr:colOff>
      <xdr:row>61</xdr:row>
      <xdr:rowOff>188819</xdr:rowOff>
    </xdr:to>
    <xdr:sp macro="" textlink="">
      <xdr:nvSpPr>
        <xdr:cNvPr id="39" name="PIJL-RECHTS 38">
          <a:extLst>
            <a:ext uri="{FF2B5EF4-FFF2-40B4-BE49-F238E27FC236}">
              <a16:creationId xmlns:a16="http://schemas.microsoft.com/office/drawing/2014/main" id="{00000000-0008-0000-0100-000027000000}"/>
            </a:ext>
          </a:extLst>
        </xdr:cNvPr>
        <xdr:cNvSpPr/>
      </xdr:nvSpPr>
      <xdr:spPr>
        <a:xfrm>
          <a:off x="7358342" y="6332444"/>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1264023</xdr:colOff>
      <xdr:row>77</xdr:row>
      <xdr:rowOff>1681</xdr:rowOff>
    </xdr:from>
    <xdr:to>
      <xdr:col>12</xdr:col>
      <xdr:colOff>1547929</xdr:colOff>
      <xdr:row>78</xdr:row>
      <xdr:rowOff>11206</xdr:rowOff>
    </xdr:to>
    <xdr:sp macro="" textlink="">
      <xdr:nvSpPr>
        <xdr:cNvPr id="40" name="PIJL-RECHTS 39">
          <a:extLst>
            <a:ext uri="{FF2B5EF4-FFF2-40B4-BE49-F238E27FC236}">
              <a16:creationId xmlns:a16="http://schemas.microsoft.com/office/drawing/2014/main" id="{00000000-0008-0000-0100-000028000000}"/>
            </a:ext>
          </a:extLst>
        </xdr:cNvPr>
        <xdr:cNvSpPr/>
      </xdr:nvSpPr>
      <xdr:spPr>
        <a:xfrm>
          <a:off x="7321923" y="8107456"/>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1282513</xdr:colOff>
      <xdr:row>93</xdr:row>
      <xdr:rowOff>182097</xdr:rowOff>
    </xdr:from>
    <xdr:to>
      <xdr:col>12</xdr:col>
      <xdr:colOff>1566419</xdr:colOff>
      <xdr:row>95</xdr:row>
      <xdr:rowOff>1122</xdr:rowOff>
    </xdr:to>
    <xdr:sp macro="" textlink="">
      <xdr:nvSpPr>
        <xdr:cNvPr id="44" name="PIJL-RECHTS 43">
          <a:extLst>
            <a:ext uri="{FF2B5EF4-FFF2-40B4-BE49-F238E27FC236}">
              <a16:creationId xmlns:a16="http://schemas.microsoft.com/office/drawing/2014/main" id="{00000000-0008-0000-0100-00002C000000}"/>
            </a:ext>
          </a:extLst>
        </xdr:cNvPr>
        <xdr:cNvSpPr/>
      </xdr:nvSpPr>
      <xdr:spPr>
        <a:xfrm>
          <a:off x="7340413" y="13478997"/>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1269066</xdr:colOff>
      <xdr:row>111</xdr:row>
      <xdr:rowOff>187700</xdr:rowOff>
    </xdr:from>
    <xdr:to>
      <xdr:col>12</xdr:col>
      <xdr:colOff>1552972</xdr:colOff>
      <xdr:row>113</xdr:row>
      <xdr:rowOff>6725</xdr:rowOff>
    </xdr:to>
    <xdr:sp macro="" textlink="">
      <xdr:nvSpPr>
        <xdr:cNvPr id="46" name="PIJL-RECHTS 45">
          <a:extLst>
            <a:ext uri="{FF2B5EF4-FFF2-40B4-BE49-F238E27FC236}">
              <a16:creationId xmlns:a16="http://schemas.microsoft.com/office/drawing/2014/main" id="{00000000-0008-0000-0100-00002E000000}"/>
            </a:ext>
          </a:extLst>
        </xdr:cNvPr>
        <xdr:cNvSpPr/>
      </xdr:nvSpPr>
      <xdr:spPr>
        <a:xfrm>
          <a:off x="7326966" y="16389725"/>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1282512</xdr:colOff>
      <xdr:row>128</xdr:row>
      <xdr:rowOff>177053</xdr:rowOff>
    </xdr:from>
    <xdr:to>
      <xdr:col>12</xdr:col>
      <xdr:colOff>1566418</xdr:colOff>
      <xdr:row>129</xdr:row>
      <xdr:rowOff>186578</xdr:rowOff>
    </xdr:to>
    <xdr:sp macro="" textlink="">
      <xdr:nvSpPr>
        <xdr:cNvPr id="48" name="PIJL-RECHTS 47">
          <a:extLst>
            <a:ext uri="{FF2B5EF4-FFF2-40B4-BE49-F238E27FC236}">
              <a16:creationId xmlns:a16="http://schemas.microsoft.com/office/drawing/2014/main" id="{00000000-0008-0000-0100-000030000000}"/>
            </a:ext>
          </a:extLst>
        </xdr:cNvPr>
        <xdr:cNvSpPr/>
      </xdr:nvSpPr>
      <xdr:spPr>
        <a:xfrm>
          <a:off x="7340412" y="19855703"/>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1302123</xdr:colOff>
      <xdr:row>146</xdr:row>
      <xdr:rowOff>0</xdr:rowOff>
    </xdr:from>
    <xdr:to>
      <xdr:col>12</xdr:col>
      <xdr:colOff>1586029</xdr:colOff>
      <xdr:row>147</xdr:row>
      <xdr:rowOff>6162</xdr:rowOff>
    </xdr:to>
    <xdr:sp macro="" textlink="">
      <xdr:nvSpPr>
        <xdr:cNvPr id="50" name="PIJL-RECHTS 49">
          <a:extLst>
            <a:ext uri="{FF2B5EF4-FFF2-40B4-BE49-F238E27FC236}">
              <a16:creationId xmlns:a16="http://schemas.microsoft.com/office/drawing/2014/main" id="{00000000-0008-0000-0100-000032000000}"/>
            </a:ext>
          </a:extLst>
        </xdr:cNvPr>
        <xdr:cNvSpPr/>
      </xdr:nvSpPr>
      <xdr:spPr>
        <a:xfrm>
          <a:off x="7360023" y="21770787"/>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1285315</xdr:colOff>
      <xdr:row>160</xdr:row>
      <xdr:rowOff>10085</xdr:rowOff>
    </xdr:from>
    <xdr:to>
      <xdr:col>12</xdr:col>
      <xdr:colOff>1569221</xdr:colOff>
      <xdr:row>161</xdr:row>
      <xdr:rowOff>19610</xdr:rowOff>
    </xdr:to>
    <xdr:sp macro="" textlink="">
      <xdr:nvSpPr>
        <xdr:cNvPr id="52" name="PIJL-RECHTS 51">
          <a:extLst>
            <a:ext uri="{FF2B5EF4-FFF2-40B4-BE49-F238E27FC236}">
              <a16:creationId xmlns:a16="http://schemas.microsoft.com/office/drawing/2014/main" id="{00000000-0008-0000-0100-000034000000}"/>
            </a:ext>
          </a:extLst>
        </xdr:cNvPr>
        <xdr:cNvSpPr/>
      </xdr:nvSpPr>
      <xdr:spPr>
        <a:xfrm>
          <a:off x="7343215" y="24308360"/>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1292039</xdr:colOff>
      <xdr:row>168</xdr:row>
      <xdr:rowOff>188259</xdr:rowOff>
    </xdr:from>
    <xdr:to>
      <xdr:col>12</xdr:col>
      <xdr:colOff>1575945</xdr:colOff>
      <xdr:row>170</xdr:row>
      <xdr:rowOff>7284</xdr:rowOff>
    </xdr:to>
    <xdr:sp macro="" textlink="">
      <xdr:nvSpPr>
        <xdr:cNvPr id="53" name="PIJL-RECHTS 52">
          <a:extLst>
            <a:ext uri="{FF2B5EF4-FFF2-40B4-BE49-F238E27FC236}">
              <a16:creationId xmlns:a16="http://schemas.microsoft.com/office/drawing/2014/main" id="{00000000-0008-0000-0100-000035000000}"/>
            </a:ext>
          </a:extLst>
        </xdr:cNvPr>
        <xdr:cNvSpPr/>
      </xdr:nvSpPr>
      <xdr:spPr>
        <a:xfrm>
          <a:off x="7349939" y="26248659"/>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1285875</xdr:colOff>
      <xdr:row>202</xdr:row>
      <xdr:rowOff>187140</xdr:rowOff>
    </xdr:from>
    <xdr:to>
      <xdr:col>12</xdr:col>
      <xdr:colOff>1569781</xdr:colOff>
      <xdr:row>204</xdr:row>
      <xdr:rowOff>6165</xdr:rowOff>
    </xdr:to>
    <xdr:sp macro="" textlink="">
      <xdr:nvSpPr>
        <xdr:cNvPr id="54" name="PIJL-RECHTS 53">
          <a:extLst>
            <a:ext uri="{FF2B5EF4-FFF2-40B4-BE49-F238E27FC236}">
              <a16:creationId xmlns:a16="http://schemas.microsoft.com/office/drawing/2014/main" id="{00000000-0008-0000-0100-000036000000}"/>
            </a:ext>
          </a:extLst>
        </xdr:cNvPr>
        <xdr:cNvSpPr/>
      </xdr:nvSpPr>
      <xdr:spPr>
        <a:xfrm>
          <a:off x="7343775" y="28200165"/>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16</xdr:col>
      <xdr:colOff>68519</xdr:colOff>
      <xdr:row>9</xdr:row>
      <xdr:rowOff>28575</xdr:rowOff>
    </xdr:from>
    <xdr:to>
      <xdr:col>16</xdr:col>
      <xdr:colOff>352425</xdr:colOff>
      <xdr:row>10</xdr:row>
      <xdr:rowOff>28575</xdr:rowOff>
    </xdr:to>
    <xdr:sp macro="" textlink="">
      <xdr:nvSpPr>
        <xdr:cNvPr id="55" name="PIJL-RECHTS 54">
          <a:extLst>
            <a:ext uri="{FF2B5EF4-FFF2-40B4-BE49-F238E27FC236}">
              <a16:creationId xmlns:a16="http://schemas.microsoft.com/office/drawing/2014/main" id="{00000000-0008-0000-0100-000037000000}"/>
            </a:ext>
          </a:extLst>
        </xdr:cNvPr>
        <xdr:cNvSpPr/>
      </xdr:nvSpPr>
      <xdr:spPr>
        <a:xfrm>
          <a:off x="9212519" y="1971675"/>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editAs="oneCell">
    <xdr:from>
      <xdr:col>16</xdr:col>
      <xdr:colOff>31750</xdr:colOff>
      <xdr:row>115</xdr:row>
      <xdr:rowOff>31750</xdr:rowOff>
    </xdr:from>
    <xdr:to>
      <xdr:col>16</xdr:col>
      <xdr:colOff>285518</xdr:colOff>
      <xdr:row>116</xdr:row>
      <xdr:rowOff>21859</xdr:rowOff>
    </xdr:to>
    <xdr:pic>
      <xdr:nvPicPr>
        <xdr:cNvPr id="3" name="Afbeelding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9779000" y="24013583"/>
          <a:ext cx="249958" cy="176799"/>
        </a:xfrm>
        <a:prstGeom prst="rect">
          <a:avLst/>
        </a:prstGeom>
      </xdr:spPr>
    </xdr:pic>
    <xdr:clientData/>
  </xdr:twoCellAnchor>
  <xdr:twoCellAnchor>
    <xdr:from>
      <xdr:col>16</xdr:col>
      <xdr:colOff>42334</xdr:colOff>
      <xdr:row>130</xdr:row>
      <xdr:rowOff>21167</xdr:rowOff>
    </xdr:from>
    <xdr:to>
      <xdr:col>16</xdr:col>
      <xdr:colOff>312209</xdr:colOff>
      <xdr:row>131</xdr:row>
      <xdr:rowOff>8685</xdr:rowOff>
    </xdr:to>
    <xdr:sp macro="" textlink="">
      <xdr:nvSpPr>
        <xdr:cNvPr id="59" name="PIJL-RECHTS 58">
          <a:extLst>
            <a:ext uri="{FF2B5EF4-FFF2-40B4-BE49-F238E27FC236}">
              <a16:creationId xmlns:a16="http://schemas.microsoft.com/office/drawing/2014/main" id="{00000000-0008-0000-0100-00003B000000}"/>
            </a:ext>
          </a:extLst>
        </xdr:cNvPr>
        <xdr:cNvSpPr/>
      </xdr:nvSpPr>
      <xdr:spPr>
        <a:xfrm>
          <a:off x="9789584" y="28056417"/>
          <a:ext cx="269875" cy="178018"/>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1292039</xdr:colOff>
      <xdr:row>176</xdr:row>
      <xdr:rowOff>0</xdr:rowOff>
    </xdr:from>
    <xdr:to>
      <xdr:col>12</xdr:col>
      <xdr:colOff>1575945</xdr:colOff>
      <xdr:row>177</xdr:row>
      <xdr:rowOff>7284</xdr:rowOff>
    </xdr:to>
    <xdr:sp macro="" textlink="">
      <xdr:nvSpPr>
        <xdr:cNvPr id="58" name="PIJL-RECHTS 52">
          <a:extLst>
            <a:ext uri="{FF2B5EF4-FFF2-40B4-BE49-F238E27FC236}">
              <a16:creationId xmlns:a16="http://schemas.microsoft.com/office/drawing/2014/main" id="{00000000-0008-0000-0100-00003A000000}"/>
            </a:ext>
          </a:extLst>
        </xdr:cNvPr>
        <xdr:cNvSpPr/>
      </xdr:nvSpPr>
      <xdr:spPr>
        <a:xfrm>
          <a:off x="7821956" y="40140342"/>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13</xdr:col>
      <xdr:colOff>192720</xdr:colOff>
      <xdr:row>72</xdr:row>
      <xdr:rowOff>31127</xdr:rowOff>
    </xdr:from>
    <xdr:to>
      <xdr:col>13</xdr:col>
      <xdr:colOff>476626</xdr:colOff>
      <xdr:row>72</xdr:row>
      <xdr:rowOff>35278</xdr:rowOff>
    </xdr:to>
    <xdr:sp macro="" textlink="">
      <xdr:nvSpPr>
        <xdr:cNvPr id="60" name="PIJL-RECHTS 59">
          <a:extLst>
            <a:ext uri="{FF2B5EF4-FFF2-40B4-BE49-F238E27FC236}">
              <a16:creationId xmlns:a16="http://schemas.microsoft.com/office/drawing/2014/main" id="{00000000-0008-0000-0100-00003C000000}"/>
            </a:ext>
          </a:extLst>
        </xdr:cNvPr>
        <xdr:cNvSpPr/>
      </xdr:nvSpPr>
      <xdr:spPr>
        <a:xfrm>
          <a:off x="8885164" y="13704794"/>
          <a:ext cx="283906" cy="4151"/>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16</xdr:col>
      <xdr:colOff>74083</xdr:colOff>
      <xdr:row>80</xdr:row>
      <xdr:rowOff>31750</xdr:rowOff>
    </xdr:from>
    <xdr:to>
      <xdr:col>16</xdr:col>
      <xdr:colOff>321733</xdr:colOff>
      <xdr:row>81</xdr:row>
      <xdr:rowOff>15731</xdr:rowOff>
    </xdr:to>
    <xdr:sp macro="" textlink="">
      <xdr:nvSpPr>
        <xdr:cNvPr id="62" name="PIJL-RECHTS 61">
          <a:extLst>
            <a:ext uri="{FF2B5EF4-FFF2-40B4-BE49-F238E27FC236}">
              <a16:creationId xmlns:a16="http://schemas.microsoft.com/office/drawing/2014/main" id="{00000000-0008-0000-0100-00003E000000}"/>
            </a:ext>
          </a:extLst>
        </xdr:cNvPr>
        <xdr:cNvSpPr/>
      </xdr:nvSpPr>
      <xdr:spPr>
        <a:xfrm>
          <a:off x="9821333" y="17049750"/>
          <a:ext cx="247650" cy="174481"/>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16</xdr:col>
      <xdr:colOff>52917</xdr:colOff>
      <xdr:row>132</xdr:row>
      <xdr:rowOff>42333</xdr:rowOff>
    </xdr:from>
    <xdr:to>
      <xdr:col>16</xdr:col>
      <xdr:colOff>322792</xdr:colOff>
      <xdr:row>133</xdr:row>
      <xdr:rowOff>29851</xdr:rowOff>
    </xdr:to>
    <xdr:sp macro="" textlink="">
      <xdr:nvSpPr>
        <xdr:cNvPr id="65" name="PIJL-RECHTS 64">
          <a:extLst>
            <a:ext uri="{FF2B5EF4-FFF2-40B4-BE49-F238E27FC236}">
              <a16:creationId xmlns:a16="http://schemas.microsoft.com/office/drawing/2014/main" id="{00000000-0008-0000-0100-000041000000}"/>
            </a:ext>
          </a:extLst>
        </xdr:cNvPr>
        <xdr:cNvSpPr/>
      </xdr:nvSpPr>
      <xdr:spPr>
        <a:xfrm>
          <a:off x="9800167" y="30935083"/>
          <a:ext cx="269875" cy="178018"/>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1284193</xdr:colOff>
      <xdr:row>146</xdr:row>
      <xdr:rowOff>0</xdr:rowOff>
    </xdr:from>
    <xdr:to>
      <xdr:col>12</xdr:col>
      <xdr:colOff>1568099</xdr:colOff>
      <xdr:row>147</xdr:row>
      <xdr:rowOff>2801</xdr:rowOff>
    </xdr:to>
    <xdr:sp macro="" textlink="">
      <xdr:nvSpPr>
        <xdr:cNvPr id="66" name="PIJL-RECHTS 65">
          <a:extLst>
            <a:ext uri="{FF2B5EF4-FFF2-40B4-BE49-F238E27FC236}">
              <a16:creationId xmlns:a16="http://schemas.microsoft.com/office/drawing/2014/main" id="{00000000-0008-0000-0100-000042000000}"/>
            </a:ext>
          </a:extLst>
        </xdr:cNvPr>
        <xdr:cNvSpPr/>
      </xdr:nvSpPr>
      <xdr:spPr>
        <a:xfrm>
          <a:off x="7814110" y="33369250"/>
          <a:ext cx="283906" cy="193301"/>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1354667</xdr:colOff>
      <xdr:row>185</xdr:row>
      <xdr:rowOff>0</xdr:rowOff>
    </xdr:from>
    <xdr:to>
      <xdr:col>12</xdr:col>
      <xdr:colOff>1638573</xdr:colOff>
      <xdr:row>186</xdr:row>
      <xdr:rowOff>9525</xdr:rowOff>
    </xdr:to>
    <xdr:sp macro="" textlink="">
      <xdr:nvSpPr>
        <xdr:cNvPr id="72" name="PIJL-RECHTS 52">
          <a:extLst>
            <a:ext uri="{FF2B5EF4-FFF2-40B4-BE49-F238E27FC236}">
              <a16:creationId xmlns:a16="http://schemas.microsoft.com/office/drawing/2014/main" id="{00000000-0008-0000-0100-000048000000}"/>
            </a:ext>
          </a:extLst>
        </xdr:cNvPr>
        <xdr:cNvSpPr/>
      </xdr:nvSpPr>
      <xdr:spPr>
        <a:xfrm>
          <a:off x="7884584" y="49826333"/>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1143000</xdr:colOff>
      <xdr:row>3</xdr:row>
      <xdr:rowOff>180975</xdr:rowOff>
    </xdr:from>
    <xdr:to>
      <xdr:col>12</xdr:col>
      <xdr:colOff>1426906</xdr:colOff>
      <xdr:row>5</xdr:row>
      <xdr:rowOff>0</xdr:rowOff>
    </xdr:to>
    <xdr:sp macro="" textlink="">
      <xdr:nvSpPr>
        <xdr:cNvPr id="5" name="PIJL-RECHTS 4">
          <a:extLst>
            <a:ext uri="{FF2B5EF4-FFF2-40B4-BE49-F238E27FC236}">
              <a16:creationId xmlns:a16="http://schemas.microsoft.com/office/drawing/2014/main" id="{00000000-0008-0000-0200-000005000000}"/>
            </a:ext>
          </a:extLst>
        </xdr:cNvPr>
        <xdr:cNvSpPr/>
      </xdr:nvSpPr>
      <xdr:spPr>
        <a:xfrm>
          <a:off x="7324725" y="790575"/>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1123950</xdr:colOff>
      <xdr:row>9</xdr:row>
      <xdr:rowOff>9525</xdr:rowOff>
    </xdr:from>
    <xdr:to>
      <xdr:col>12</xdr:col>
      <xdr:colOff>1407856</xdr:colOff>
      <xdr:row>10</xdr:row>
      <xdr:rowOff>19050</xdr:rowOff>
    </xdr:to>
    <xdr:sp macro="" textlink="">
      <xdr:nvSpPr>
        <xdr:cNvPr id="4" name="PIJL-RECHTS 3">
          <a:extLst>
            <a:ext uri="{FF2B5EF4-FFF2-40B4-BE49-F238E27FC236}">
              <a16:creationId xmlns:a16="http://schemas.microsoft.com/office/drawing/2014/main" id="{00000000-0008-0000-0200-000004000000}"/>
            </a:ext>
          </a:extLst>
        </xdr:cNvPr>
        <xdr:cNvSpPr/>
      </xdr:nvSpPr>
      <xdr:spPr>
        <a:xfrm>
          <a:off x="7305675" y="1762125"/>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1123950</xdr:colOff>
      <xdr:row>14</xdr:row>
      <xdr:rowOff>9525</xdr:rowOff>
    </xdr:from>
    <xdr:to>
      <xdr:col>12</xdr:col>
      <xdr:colOff>1407856</xdr:colOff>
      <xdr:row>15</xdr:row>
      <xdr:rowOff>19050</xdr:rowOff>
    </xdr:to>
    <xdr:sp macro="" textlink="">
      <xdr:nvSpPr>
        <xdr:cNvPr id="7" name="PIJL-RECHTS 6">
          <a:extLst>
            <a:ext uri="{FF2B5EF4-FFF2-40B4-BE49-F238E27FC236}">
              <a16:creationId xmlns:a16="http://schemas.microsoft.com/office/drawing/2014/main" id="{00000000-0008-0000-0200-000007000000}"/>
            </a:ext>
          </a:extLst>
        </xdr:cNvPr>
        <xdr:cNvSpPr/>
      </xdr:nvSpPr>
      <xdr:spPr>
        <a:xfrm>
          <a:off x="7305675" y="1762125"/>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1133475</xdr:colOff>
      <xdr:row>29</xdr:row>
      <xdr:rowOff>9525</xdr:rowOff>
    </xdr:from>
    <xdr:to>
      <xdr:col>12</xdr:col>
      <xdr:colOff>1417381</xdr:colOff>
      <xdr:row>30</xdr:row>
      <xdr:rowOff>19050</xdr:rowOff>
    </xdr:to>
    <xdr:sp macro="" textlink="">
      <xdr:nvSpPr>
        <xdr:cNvPr id="8" name="PIJL-RECHTS 7">
          <a:extLst>
            <a:ext uri="{FF2B5EF4-FFF2-40B4-BE49-F238E27FC236}">
              <a16:creationId xmlns:a16="http://schemas.microsoft.com/office/drawing/2014/main" id="{00000000-0008-0000-0200-000008000000}"/>
            </a:ext>
          </a:extLst>
        </xdr:cNvPr>
        <xdr:cNvSpPr/>
      </xdr:nvSpPr>
      <xdr:spPr>
        <a:xfrm>
          <a:off x="7315200" y="4238625"/>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1133475</xdr:colOff>
      <xdr:row>47</xdr:row>
      <xdr:rowOff>9525</xdr:rowOff>
    </xdr:from>
    <xdr:to>
      <xdr:col>12</xdr:col>
      <xdr:colOff>1417381</xdr:colOff>
      <xdr:row>48</xdr:row>
      <xdr:rowOff>19050</xdr:rowOff>
    </xdr:to>
    <xdr:sp macro="" textlink="">
      <xdr:nvSpPr>
        <xdr:cNvPr id="10" name="PIJL-RECHTS 9">
          <a:extLst>
            <a:ext uri="{FF2B5EF4-FFF2-40B4-BE49-F238E27FC236}">
              <a16:creationId xmlns:a16="http://schemas.microsoft.com/office/drawing/2014/main" id="{00000000-0008-0000-0200-00000A000000}"/>
            </a:ext>
          </a:extLst>
        </xdr:cNvPr>
        <xdr:cNvSpPr/>
      </xdr:nvSpPr>
      <xdr:spPr>
        <a:xfrm>
          <a:off x="7315200" y="3476625"/>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1133475</xdr:colOff>
      <xdr:row>60</xdr:row>
      <xdr:rowOff>9525</xdr:rowOff>
    </xdr:from>
    <xdr:to>
      <xdr:col>12</xdr:col>
      <xdr:colOff>1417381</xdr:colOff>
      <xdr:row>61</xdr:row>
      <xdr:rowOff>19050</xdr:rowOff>
    </xdr:to>
    <xdr:sp macro="" textlink="">
      <xdr:nvSpPr>
        <xdr:cNvPr id="11" name="PIJL-RECHTS 10">
          <a:extLst>
            <a:ext uri="{FF2B5EF4-FFF2-40B4-BE49-F238E27FC236}">
              <a16:creationId xmlns:a16="http://schemas.microsoft.com/office/drawing/2014/main" id="{00000000-0008-0000-0200-00000B000000}"/>
            </a:ext>
          </a:extLst>
        </xdr:cNvPr>
        <xdr:cNvSpPr/>
      </xdr:nvSpPr>
      <xdr:spPr>
        <a:xfrm>
          <a:off x="7315200" y="6905625"/>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1123950</xdr:colOff>
      <xdr:row>19</xdr:row>
      <xdr:rowOff>9525</xdr:rowOff>
    </xdr:from>
    <xdr:to>
      <xdr:col>12</xdr:col>
      <xdr:colOff>1407856</xdr:colOff>
      <xdr:row>20</xdr:row>
      <xdr:rowOff>19050</xdr:rowOff>
    </xdr:to>
    <xdr:sp macro="" textlink="">
      <xdr:nvSpPr>
        <xdr:cNvPr id="9" name="PIJL-RECHTS 6">
          <a:extLst>
            <a:ext uri="{FF2B5EF4-FFF2-40B4-BE49-F238E27FC236}">
              <a16:creationId xmlns:a16="http://schemas.microsoft.com/office/drawing/2014/main" id="{00000000-0008-0000-0200-000009000000}"/>
            </a:ext>
          </a:extLst>
        </xdr:cNvPr>
        <xdr:cNvSpPr/>
      </xdr:nvSpPr>
      <xdr:spPr>
        <a:xfrm>
          <a:off x="7305675" y="2524125"/>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1123950</xdr:colOff>
      <xdr:row>24</xdr:row>
      <xdr:rowOff>9525</xdr:rowOff>
    </xdr:from>
    <xdr:to>
      <xdr:col>12</xdr:col>
      <xdr:colOff>1407856</xdr:colOff>
      <xdr:row>25</xdr:row>
      <xdr:rowOff>19050</xdr:rowOff>
    </xdr:to>
    <xdr:sp macro="" textlink="">
      <xdr:nvSpPr>
        <xdr:cNvPr id="12" name="PIJL-RECHTS 6">
          <a:extLst>
            <a:ext uri="{FF2B5EF4-FFF2-40B4-BE49-F238E27FC236}">
              <a16:creationId xmlns:a16="http://schemas.microsoft.com/office/drawing/2014/main" id="{00000000-0008-0000-0200-00000C000000}"/>
            </a:ext>
          </a:extLst>
        </xdr:cNvPr>
        <xdr:cNvSpPr/>
      </xdr:nvSpPr>
      <xdr:spPr>
        <a:xfrm>
          <a:off x="7305675" y="3667125"/>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781050</xdr:colOff>
      <xdr:row>74</xdr:row>
      <xdr:rowOff>9525</xdr:rowOff>
    </xdr:from>
    <xdr:to>
      <xdr:col>12</xdr:col>
      <xdr:colOff>1064956</xdr:colOff>
      <xdr:row>75</xdr:row>
      <xdr:rowOff>19050</xdr:rowOff>
    </xdr:to>
    <xdr:sp macro="" textlink="">
      <xdr:nvSpPr>
        <xdr:cNvPr id="3" name="PIJL-RECHTS 2">
          <a:extLst>
            <a:ext uri="{FF2B5EF4-FFF2-40B4-BE49-F238E27FC236}">
              <a16:creationId xmlns:a16="http://schemas.microsoft.com/office/drawing/2014/main" id="{00000000-0008-0000-0300-000003000000}"/>
            </a:ext>
          </a:extLst>
        </xdr:cNvPr>
        <xdr:cNvSpPr/>
      </xdr:nvSpPr>
      <xdr:spPr>
        <a:xfrm>
          <a:off x="7581900" y="13620750"/>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790575</xdr:colOff>
      <xdr:row>70</xdr:row>
      <xdr:rowOff>9525</xdr:rowOff>
    </xdr:from>
    <xdr:to>
      <xdr:col>12</xdr:col>
      <xdr:colOff>1074481</xdr:colOff>
      <xdr:row>71</xdr:row>
      <xdr:rowOff>19050</xdr:rowOff>
    </xdr:to>
    <xdr:sp macro="" textlink="">
      <xdr:nvSpPr>
        <xdr:cNvPr id="4" name="PIJL-RECHTS 3">
          <a:extLst>
            <a:ext uri="{FF2B5EF4-FFF2-40B4-BE49-F238E27FC236}">
              <a16:creationId xmlns:a16="http://schemas.microsoft.com/office/drawing/2014/main" id="{00000000-0008-0000-0300-000004000000}"/>
            </a:ext>
          </a:extLst>
        </xdr:cNvPr>
        <xdr:cNvSpPr/>
      </xdr:nvSpPr>
      <xdr:spPr>
        <a:xfrm>
          <a:off x="7591425" y="13049250"/>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790575</xdr:colOff>
      <xdr:row>63</xdr:row>
      <xdr:rowOff>171450</xdr:rowOff>
    </xdr:from>
    <xdr:to>
      <xdr:col>12</xdr:col>
      <xdr:colOff>1074481</xdr:colOff>
      <xdr:row>64</xdr:row>
      <xdr:rowOff>180975</xdr:rowOff>
    </xdr:to>
    <xdr:sp macro="" textlink="">
      <xdr:nvSpPr>
        <xdr:cNvPr id="5" name="PIJL-RECHTS 4">
          <a:extLst>
            <a:ext uri="{FF2B5EF4-FFF2-40B4-BE49-F238E27FC236}">
              <a16:creationId xmlns:a16="http://schemas.microsoft.com/office/drawing/2014/main" id="{00000000-0008-0000-0300-000005000000}"/>
            </a:ext>
          </a:extLst>
        </xdr:cNvPr>
        <xdr:cNvSpPr/>
      </xdr:nvSpPr>
      <xdr:spPr>
        <a:xfrm>
          <a:off x="7591425" y="12449175"/>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800100</xdr:colOff>
      <xdr:row>58</xdr:row>
      <xdr:rowOff>9525</xdr:rowOff>
    </xdr:from>
    <xdr:to>
      <xdr:col>12</xdr:col>
      <xdr:colOff>1084006</xdr:colOff>
      <xdr:row>59</xdr:row>
      <xdr:rowOff>19050</xdr:rowOff>
    </xdr:to>
    <xdr:sp macro="" textlink="">
      <xdr:nvSpPr>
        <xdr:cNvPr id="6" name="PIJL-RECHTS 5">
          <a:extLst>
            <a:ext uri="{FF2B5EF4-FFF2-40B4-BE49-F238E27FC236}">
              <a16:creationId xmlns:a16="http://schemas.microsoft.com/office/drawing/2014/main" id="{00000000-0008-0000-0300-000006000000}"/>
            </a:ext>
          </a:extLst>
        </xdr:cNvPr>
        <xdr:cNvSpPr/>
      </xdr:nvSpPr>
      <xdr:spPr>
        <a:xfrm>
          <a:off x="7600950" y="11906250"/>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800100</xdr:colOff>
      <xdr:row>52</xdr:row>
      <xdr:rowOff>0</xdr:rowOff>
    </xdr:from>
    <xdr:to>
      <xdr:col>12</xdr:col>
      <xdr:colOff>1084006</xdr:colOff>
      <xdr:row>53</xdr:row>
      <xdr:rowOff>9525</xdr:rowOff>
    </xdr:to>
    <xdr:sp macro="" textlink="">
      <xdr:nvSpPr>
        <xdr:cNvPr id="7" name="PIJL-RECHTS 6">
          <a:extLst>
            <a:ext uri="{FF2B5EF4-FFF2-40B4-BE49-F238E27FC236}">
              <a16:creationId xmlns:a16="http://schemas.microsoft.com/office/drawing/2014/main" id="{00000000-0008-0000-0300-000007000000}"/>
            </a:ext>
          </a:extLst>
        </xdr:cNvPr>
        <xdr:cNvSpPr/>
      </xdr:nvSpPr>
      <xdr:spPr>
        <a:xfrm>
          <a:off x="7600950" y="11134725"/>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762000</xdr:colOff>
      <xdr:row>34</xdr:row>
      <xdr:rowOff>0</xdr:rowOff>
    </xdr:from>
    <xdr:to>
      <xdr:col>12</xdr:col>
      <xdr:colOff>1045906</xdr:colOff>
      <xdr:row>35</xdr:row>
      <xdr:rowOff>9525</xdr:rowOff>
    </xdr:to>
    <xdr:sp macro="" textlink="">
      <xdr:nvSpPr>
        <xdr:cNvPr id="8" name="PIJL-RECHTS 7">
          <a:extLst>
            <a:ext uri="{FF2B5EF4-FFF2-40B4-BE49-F238E27FC236}">
              <a16:creationId xmlns:a16="http://schemas.microsoft.com/office/drawing/2014/main" id="{00000000-0008-0000-0300-000008000000}"/>
            </a:ext>
          </a:extLst>
        </xdr:cNvPr>
        <xdr:cNvSpPr/>
      </xdr:nvSpPr>
      <xdr:spPr>
        <a:xfrm>
          <a:off x="7210425" y="9525000"/>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800100</xdr:colOff>
      <xdr:row>23</xdr:row>
      <xdr:rowOff>0</xdr:rowOff>
    </xdr:from>
    <xdr:to>
      <xdr:col>12</xdr:col>
      <xdr:colOff>1084006</xdr:colOff>
      <xdr:row>24</xdr:row>
      <xdr:rowOff>9525</xdr:rowOff>
    </xdr:to>
    <xdr:sp macro="" textlink="">
      <xdr:nvSpPr>
        <xdr:cNvPr id="14" name="PIJL-RECHTS 13">
          <a:extLst>
            <a:ext uri="{FF2B5EF4-FFF2-40B4-BE49-F238E27FC236}">
              <a16:creationId xmlns:a16="http://schemas.microsoft.com/office/drawing/2014/main" id="{00000000-0008-0000-0300-00000E000000}"/>
            </a:ext>
          </a:extLst>
        </xdr:cNvPr>
        <xdr:cNvSpPr/>
      </xdr:nvSpPr>
      <xdr:spPr>
        <a:xfrm>
          <a:off x="7600950" y="4191000"/>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790575</xdr:colOff>
      <xdr:row>16</xdr:row>
      <xdr:rowOff>9526</xdr:rowOff>
    </xdr:from>
    <xdr:to>
      <xdr:col>12</xdr:col>
      <xdr:colOff>1047750</xdr:colOff>
      <xdr:row>16</xdr:row>
      <xdr:rowOff>180976</xdr:rowOff>
    </xdr:to>
    <xdr:sp macro="" textlink="">
      <xdr:nvSpPr>
        <xdr:cNvPr id="15" name="PIJL-RECHTS 14">
          <a:extLst>
            <a:ext uri="{FF2B5EF4-FFF2-40B4-BE49-F238E27FC236}">
              <a16:creationId xmlns:a16="http://schemas.microsoft.com/office/drawing/2014/main" id="{00000000-0008-0000-0300-00000F000000}"/>
            </a:ext>
          </a:extLst>
        </xdr:cNvPr>
        <xdr:cNvSpPr/>
      </xdr:nvSpPr>
      <xdr:spPr>
        <a:xfrm>
          <a:off x="7239000" y="3438526"/>
          <a:ext cx="257175" cy="171450"/>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790575</xdr:colOff>
      <xdr:row>9</xdr:row>
      <xdr:rowOff>0</xdr:rowOff>
    </xdr:from>
    <xdr:to>
      <xdr:col>12</xdr:col>
      <xdr:colOff>1074481</xdr:colOff>
      <xdr:row>10</xdr:row>
      <xdr:rowOff>9525</xdr:rowOff>
    </xdr:to>
    <xdr:sp macro="" textlink="">
      <xdr:nvSpPr>
        <xdr:cNvPr id="16" name="PIJL-RECHTS 15">
          <a:extLst>
            <a:ext uri="{FF2B5EF4-FFF2-40B4-BE49-F238E27FC236}">
              <a16:creationId xmlns:a16="http://schemas.microsoft.com/office/drawing/2014/main" id="{00000000-0008-0000-0300-000010000000}"/>
            </a:ext>
          </a:extLst>
        </xdr:cNvPr>
        <xdr:cNvSpPr/>
      </xdr:nvSpPr>
      <xdr:spPr>
        <a:xfrm>
          <a:off x="7591425" y="1905000"/>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800100</xdr:colOff>
      <xdr:row>28</xdr:row>
      <xdr:rowOff>0</xdr:rowOff>
    </xdr:from>
    <xdr:to>
      <xdr:col>12</xdr:col>
      <xdr:colOff>1084006</xdr:colOff>
      <xdr:row>29</xdr:row>
      <xdr:rowOff>9525</xdr:rowOff>
    </xdr:to>
    <xdr:sp macro="" textlink="">
      <xdr:nvSpPr>
        <xdr:cNvPr id="26" name="PIJL-RECHTS 13">
          <a:extLst>
            <a:ext uri="{FF2B5EF4-FFF2-40B4-BE49-F238E27FC236}">
              <a16:creationId xmlns:a16="http://schemas.microsoft.com/office/drawing/2014/main" id="{00000000-0008-0000-0300-00001A000000}"/>
            </a:ext>
          </a:extLst>
        </xdr:cNvPr>
        <xdr:cNvSpPr/>
      </xdr:nvSpPr>
      <xdr:spPr>
        <a:xfrm>
          <a:off x="7248525" y="5143500"/>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12</xdr:col>
      <xdr:colOff>762000</xdr:colOff>
      <xdr:row>41</xdr:row>
      <xdr:rowOff>0</xdr:rowOff>
    </xdr:from>
    <xdr:to>
      <xdr:col>12</xdr:col>
      <xdr:colOff>1045906</xdr:colOff>
      <xdr:row>42</xdr:row>
      <xdr:rowOff>9525</xdr:rowOff>
    </xdr:to>
    <xdr:sp macro="" textlink="">
      <xdr:nvSpPr>
        <xdr:cNvPr id="24" name="PIJL-RECHTS 23">
          <a:extLst>
            <a:ext uri="{FF2B5EF4-FFF2-40B4-BE49-F238E27FC236}">
              <a16:creationId xmlns:a16="http://schemas.microsoft.com/office/drawing/2014/main" id="{00000000-0008-0000-0300-000018000000}"/>
            </a:ext>
          </a:extLst>
        </xdr:cNvPr>
        <xdr:cNvSpPr/>
      </xdr:nvSpPr>
      <xdr:spPr>
        <a:xfrm>
          <a:off x="7210425" y="12573000"/>
          <a:ext cx="283906"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1264186</xdr:colOff>
      <xdr:row>10</xdr:row>
      <xdr:rowOff>0</xdr:rowOff>
    </xdr:from>
    <xdr:to>
      <xdr:col>13</xdr:col>
      <xdr:colOff>1548092</xdr:colOff>
      <xdr:row>11</xdr:row>
      <xdr:rowOff>8403</xdr:rowOff>
    </xdr:to>
    <xdr:sp macro="" textlink="">
      <xdr:nvSpPr>
        <xdr:cNvPr id="2" name="PIJL-RECHTS 1">
          <a:extLst>
            <a:ext uri="{FF2B5EF4-FFF2-40B4-BE49-F238E27FC236}">
              <a16:creationId xmlns:a16="http://schemas.microsoft.com/office/drawing/2014/main" id="{00000000-0008-0000-0400-000002000000}"/>
            </a:ext>
          </a:extLst>
        </xdr:cNvPr>
        <xdr:cNvSpPr/>
      </xdr:nvSpPr>
      <xdr:spPr>
        <a:xfrm>
          <a:off x="4131211" y="2437278"/>
          <a:ext cx="0"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xdr:from>
      <xdr:col>13</xdr:col>
      <xdr:colOff>1274271</xdr:colOff>
      <xdr:row>14</xdr:row>
      <xdr:rowOff>0</xdr:rowOff>
    </xdr:from>
    <xdr:to>
      <xdr:col>13</xdr:col>
      <xdr:colOff>1558177</xdr:colOff>
      <xdr:row>15</xdr:row>
      <xdr:rowOff>559</xdr:rowOff>
    </xdr:to>
    <xdr:sp macro="" textlink="">
      <xdr:nvSpPr>
        <xdr:cNvPr id="3" name="PIJL-RECHTS 2">
          <a:extLst>
            <a:ext uri="{FF2B5EF4-FFF2-40B4-BE49-F238E27FC236}">
              <a16:creationId xmlns:a16="http://schemas.microsoft.com/office/drawing/2014/main" id="{00000000-0008-0000-0400-000003000000}"/>
            </a:ext>
          </a:extLst>
        </xdr:cNvPr>
        <xdr:cNvSpPr/>
      </xdr:nvSpPr>
      <xdr:spPr>
        <a:xfrm>
          <a:off x="4131771" y="3572434"/>
          <a:ext cx="0" cy="200025"/>
        </a:xfrm>
        <a:prstGeom prst="rightArrow">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wsDr>
</file>

<file path=xl/persons/person.xml><?xml version="1.0" encoding="utf-8"?>
<personList xmlns="http://schemas.microsoft.com/office/spreadsheetml/2018/threadedcomments" xmlns:x="http://schemas.openxmlformats.org/spreadsheetml/2006/main">
  <person displayName="Yvonne van Essen" id="{0E7F276F-645D-4251-B954-F1933FC613AB}" userId="cda740220c5c4aff" providerId="Windows Live"/>
</personList>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7" dT="2020-06-25T14:47:26.80" personId="{0E7F276F-645D-4251-B954-F1933FC613AB}" id="{8E632C38-E7C8-46AB-9ACE-7D4A5258B437}">
    <text>Hyperlink aanpassen</text>
  </threadedComment>
  <threadedComment ref="F54" dT="2020-06-25T14:42:45.53" personId="{0E7F276F-645D-4251-B954-F1933FC613AB}" id="{000B36A9-AC42-43DC-B1B8-8D38941D75F0}">
    <text>Hyperlink aanpassen naar nieuwe richtlijn stotteren</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vlf.livits.net/paginas/openbaar/vakinhoud/kwaliteit/kwaliteitstoets/kwaliteitstoet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nvlf.livits.net/stream/20160704richtlijndossiervormingeindversie.pdf" TargetMode="External"/><Relationship Id="rId13" Type="http://schemas.openxmlformats.org/officeDocument/2006/relationships/hyperlink" Target="https://nvlf.livits.net/stream/20160704richtlijndossiervormingeindversie.pdf" TargetMode="External"/><Relationship Id="rId18" Type="http://schemas.openxmlformats.org/officeDocument/2006/relationships/hyperlink" Target="https://nvlf.livits.net/stream/20160704richtlijndossiervormingeindversie.pdf" TargetMode="External"/><Relationship Id="rId26" Type="http://schemas.openxmlformats.org/officeDocument/2006/relationships/hyperlink" Target="https://nvlf.livits.net/stream/nvlf-richtlijn-logopedische-dossiervorming-juni-2019" TargetMode="External"/><Relationship Id="rId39" Type="http://schemas.openxmlformats.org/officeDocument/2006/relationships/hyperlink" Target="https://nvlf.livits.net/stream/nvlf-richtlijn-logopedische-dossiervorming-juni-2019" TargetMode="External"/><Relationship Id="rId3" Type="http://schemas.openxmlformats.org/officeDocument/2006/relationships/hyperlink" Target="http://ikbenlogopedist.logopedie.nl/site/icidh_en_icf" TargetMode="External"/><Relationship Id="rId21" Type="http://schemas.openxmlformats.org/officeDocument/2006/relationships/hyperlink" Target="https://nvlf.livits.net/stream/eerste-lijn-update" TargetMode="External"/><Relationship Id="rId34" Type="http://schemas.openxmlformats.org/officeDocument/2006/relationships/hyperlink" Target="https://nvlf.livits.net/stream/nvlf-richtlijn-logopedische-dossiervorming-juni-2019" TargetMode="External"/><Relationship Id="rId42" Type="http://schemas.openxmlformats.org/officeDocument/2006/relationships/printerSettings" Target="../printerSettings/printerSettings2.bin"/><Relationship Id="rId7" Type="http://schemas.openxmlformats.org/officeDocument/2006/relationships/hyperlink" Target="https://nvlf.livits.net/stream/behandelovereenkomst" TargetMode="External"/><Relationship Id="rId12" Type="http://schemas.openxmlformats.org/officeDocument/2006/relationships/hyperlink" Target="https://nvlf.livits.net/stream/20160704richtlijndossiervormingeindversie.pdf" TargetMode="External"/><Relationship Id="rId17" Type="http://schemas.openxmlformats.org/officeDocument/2006/relationships/hyperlink" Target="https://nvlf.livits.net/stream/eerste-lijn-update" TargetMode="External"/><Relationship Id="rId25" Type="http://schemas.openxmlformats.org/officeDocument/2006/relationships/hyperlink" Target="https://www.nvlf.nl/stream/eerstelijn/2017062608" TargetMode="External"/><Relationship Id="rId33" Type="http://schemas.openxmlformats.org/officeDocument/2006/relationships/hyperlink" Target="https://nvlf.livits.net/stream/nvlf-richtlijn-logopedische-dossiervorming-juni-2019" TargetMode="External"/><Relationship Id="rId38" Type="http://schemas.openxmlformats.org/officeDocument/2006/relationships/hyperlink" Target="https://www.nvlf.nl/stream/addendum-nvlf-richtlijn-logopedische-verslaggeving" TargetMode="External"/><Relationship Id="rId2" Type="http://schemas.openxmlformats.org/officeDocument/2006/relationships/hyperlink" Target="http://ikbenlogopedist.logopedie.nl/site/icidh_en_icf" TargetMode="External"/><Relationship Id="rId16" Type="http://schemas.openxmlformats.org/officeDocument/2006/relationships/hyperlink" Target="https://nvlf.livits.net/stream/20160704richtlijndossiervormingeindversie.pdf" TargetMode="External"/><Relationship Id="rId20" Type="http://schemas.openxmlformats.org/officeDocument/2006/relationships/hyperlink" Target="https://nvlf.livits.net/stream/20160704richtlijndossiervormingeindversie.pdf" TargetMode="External"/><Relationship Id="rId29" Type="http://schemas.openxmlformats.org/officeDocument/2006/relationships/hyperlink" Target="https://nvlf.livits.net/stream/nvlf-richtlijn-logopedische-dossiervorming-juni-2019" TargetMode="External"/><Relationship Id="rId41" Type="http://schemas.openxmlformats.org/officeDocument/2006/relationships/hyperlink" Target="https://www.nhg.org/sites/default/files/content/nhg_org/uploads/final_richtlijn_informatie-uitwisseling_tussen_arts_en_paramedicus_richtlijn_hasp-paramedicus.pdf" TargetMode="External"/><Relationship Id="rId1" Type="http://schemas.openxmlformats.org/officeDocument/2006/relationships/hyperlink" Target="http://www.logopedie.nl/bestanden/nvlf/nvlf/zelfcheck/1.1.pdf" TargetMode="External"/><Relationship Id="rId6" Type="http://schemas.openxmlformats.org/officeDocument/2006/relationships/hyperlink" Target="https://nvlf.livits.net/stream/20160704richtlijndossiervormingeindversie.pdf" TargetMode="External"/><Relationship Id="rId11" Type="http://schemas.openxmlformats.org/officeDocument/2006/relationships/hyperlink" Target="https://nvlf.livits.net/stream/20160704richtlijndossiervormingeindversie.pdf" TargetMode="External"/><Relationship Id="rId24" Type="http://schemas.openxmlformats.org/officeDocument/2006/relationships/hyperlink" Target="https://nvlf.livits.net/stream/nvlf-richtlijn-logopedische-dossiervorming-juni-2019" TargetMode="External"/><Relationship Id="rId32" Type="http://schemas.openxmlformats.org/officeDocument/2006/relationships/hyperlink" Target="https://nvlf.livits.net/stream/nvlf-richtlijn-logopedische-dossiervorming-juni-2019" TargetMode="External"/><Relationship Id="rId37" Type="http://schemas.openxmlformats.org/officeDocument/2006/relationships/hyperlink" Target="https://nvlf.livits.net/stream/nvlf-richtlijn-logopedische-dossiervorming-juni-2019" TargetMode="External"/><Relationship Id="rId40" Type="http://schemas.openxmlformats.org/officeDocument/2006/relationships/hyperlink" Target="https://nvlf.livits.net/stream/nvlf-richtlijn-logopedische-dossiervorming-juni-2019" TargetMode="External"/><Relationship Id="rId45" Type="http://schemas.openxmlformats.org/officeDocument/2006/relationships/comments" Target="../comments1.xml"/><Relationship Id="rId5" Type="http://schemas.openxmlformats.org/officeDocument/2006/relationships/hyperlink" Target="https://nvlf.livits.net/paginas/openbaar/vakgebied/vakinhoud/icidh-en-icf" TargetMode="External"/><Relationship Id="rId15" Type="http://schemas.openxmlformats.org/officeDocument/2006/relationships/hyperlink" Target="https://nvlf.livits.net/stream/20160704richtlijndossiervormingeindversie.pdf" TargetMode="External"/><Relationship Id="rId23" Type="http://schemas.openxmlformats.org/officeDocument/2006/relationships/hyperlink" Target="https://nvlf.livits.net/stream/nvlf-richtlijn-logopedische-dossiervorming-juni-2019" TargetMode="External"/><Relationship Id="rId28" Type="http://schemas.openxmlformats.org/officeDocument/2006/relationships/hyperlink" Target="https://nvlf.livits.net/stream/nvlf-richtlijn-logopedische-dossiervorming-juni-2019" TargetMode="External"/><Relationship Id="rId36" Type="http://schemas.openxmlformats.org/officeDocument/2006/relationships/hyperlink" Target="https://nvlf.livits.net/stream/nvlf-richtlijn-logopedische-dossiervorming-juni-2019" TargetMode="External"/><Relationship Id="rId10" Type="http://schemas.openxmlformats.org/officeDocument/2006/relationships/hyperlink" Target="https://nvlf.livits.net/stream/behandelovereenkomst" TargetMode="External"/><Relationship Id="rId19" Type="http://schemas.openxmlformats.org/officeDocument/2006/relationships/hyperlink" Target="https://nvlf.livits.net/stream/20160704richtlijndossiervormingeindversie.pdf" TargetMode="External"/><Relationship Id="rId31" Type="http://schemas.openxmlformats.org/officeDocument/2006/relationships/hyperlink" Target="https://nvlf.livits.net/stream/nvlf-richtlijn-logopedische-dossiervorming-juni-2019" TargetMode="External"/><Relationship Id="rId44" Type="http://schemas.openxmlformats.org/officeDocument/2006/relationships/vmlDrawing" Target="../drawings/vmlDrawing1.vml"/><Relationship Id="rId4" Type="http://schemas.openxmlformats.org/officeDocument/2006/relationships/hyperlink" Target="https://nvlf.livits.net/paginas/openbaar/vakgebied/vakinhoud/icidh-en-icf" TargetMode="External"/><Relationship Id="rId9" Type="http://schemas.openxmlformats.org/officeDocument/2006/relationships/hyperlink" Target="https://nvlf.livits.net/stream/20160704richtlijndossiervormingeindversie.pdf" TargetMode="External"/><Relationship Id="rId14" Type="http://schemas.openxmlformats.org/officeDocument/2006/relationships/hyperlink" Target="https://nvlf.livits.net/stream/20160704richtlijndossiervormingeindversie.pdf" TargetMode="External"/><Relationship Id="rId22" Type="http://schemas.openxmlformats.org/officeDocument/2006/relationships/hyperlink" Target="https://nvlf.livits.net/stream/20160704richtlijndossiervormingeindversie.pdf" TargetMode="External"/><Relationship Id="rId27" Type="http://schemas.openxmlformats.org/officeDocument/2006/relationships/hyperlink" Target="https://nvlf.livits.net/stream/model-behandelingsovereenkomst-nvlf-juni-2019/20190627131024" TargetMode="External"/><Relationship Id="rId30" Type="http://schemas.openxmlformats.org/officeDocument/2006/relationships/hyperlink" Target="https://nvlf.livits.net/stream/model-behandelingsovereenkomst-nvlf-juni-2019/20190627131024" TargetMode="External"/><Relationship Id="rId35" Type="http://schemas.openxmlformats.org/officeDocument/2006/relationships/hyperlink" Target="https://www.nvlf.nl/stream/eerstelijn/2017062608" TargetMode="External"/><Relationship Id="rId43"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nvlf.nl/stream/richtlijnstotterenbijkinderenadolescentenenvolwassenen.pdf" TargetMode="External"/><Relationship Id="rId13" Type="http://schemas.openxmlformats.org/officeDocument/2006/relationships/hyperlink" Target="https://www.nvlf.nl/stream/richtlijnafasieck18-03.pdf" TargetMode="External"/><Relationship Id="rId3" Type="http://schemas.openxmlformats.org/officeDocument/2006/relationships/hyperlink" Target="https://nvlf.livits.net/paginas/openbaar/vakgebied/vakinhoud/inhoudelijke-richtlijnen" TargetMode="External"/><Relationship Id="rId21" Type="http://schemas.microsoft.com/office/2017/10/relationships/threadedComment" Target="../threadedComments/threadedComment1.xml"/><Relationship Id="rId7" Type="http://schemas.openxmlformats.org/officeDocument/2006/relationships/hyperlink" Target="https://www.nvlf.nl/stream/richtlijnafasieck18-03.pdf" TargetMode="External"/><Relationship Id="rId12" Type="http://schemas.openxmlformats.org/officeDocument/2006/relationships/hyperlink" Target="https://www.nvlf.nl/stream/richtlijnstotterenbijkinderenadolescentenenvolwassenen.pdf" TargetMode="External"/><Relationship Id="rId17" Type="http://schemas.openxmlformats.org/officeDocument/2006/relationships/drawing" Target="../drawings/drawing3.xml"/><Relationship Id="rId2" Type="http://schemas.openxmlformats.org/officeDocument/2006/relationships/hyperlink" Target="https://www.nvlf.nl/stream/richtlijnafasieck18-03.pdf" TargetMode="External"/><Relationship Id="rId16" Type="http://schemas.openxmlformats.org/officeDocument/2006/relationships/printerSettings" Target="../printerSettings/printerSettings3.bin"/><Relationship Id="rId1" Type="http://schemas.openxmlformats.org/officeDocument/2006/relationships/hyperlink" Target="http://www.logopedie.nl/bestanden/ikbenlogopedist/kwaliteit/Kwaliteitsdocumenten/richtlijnen/Monodisciplinaire_richtlijn_parkinson.pdf" TargetMode="External"/><Relationship Id="rId6" Type="http://schemas.openxmlformats.org/officeDocument/2006/relationships/hyperlink" Target="https://www.nvlf.nl/stream/richtlijnafasieck18-03.pdf" TargetMode="External"/><Relationship Id="rId11" Type="http://schemas.openxmlformats.org/officeDocument/2006/relationships/hyperlink" Target="https://www.nvlf.nl/stream/richtlijnafasieck18-03.pdf" TargetMode="External"/><Relationship Id="rId5" Type="http://schemas.openxmlformats.org/officeDocument/2006/relationships/hyperlink" Target="https://www.nvlf.nl/stream/richtlijnstotterenbijkinderenadolescentenenvolwassenen.pdf" TargetMode="External"/><Relationship Id="rId15" Type="http://schemas.openxmlformats.org/officeDocument/2006/relationships/hyperlink" Target="https://www.nvlf.nl/stream/richtlijn-tos-versie-20171016.pdf" TargetMode="External"/><Relationship Id="rId10" Type="http://schemas.openxmlformats.org/officeDocument/2006/relationships/hyperlink" Target="https://www.nvlf.nl/stream/richtlijnstotterenbijkinderenadolescentenenvolwassenen.pdf" TargetMode="External"/><Relationship Id="rId4" Type="http://schemas.openxmlformats.org/officeDocument/2006/relationships/hyperlink" Target="https://www.nvlf.nl/stream/herziene-richtlijn-logopedie-bij-de-ziekte-van-parkinson-2017" TargetMode="External"/><Relationship Id="rId9" Type="http://schemas.openxmlformats.org/officeDocument/2006/relationships/hyperlink" Target="https://nvlf.livits.net/paginas/openbaar/vakgebied/vakinhoud/inhoudelijke-richtlijnen" TargetMode="External"/><Relationship Id="rId14" Type="http://schemas.openxmlformats.org/officeDocument/2006/relationships/hyperlink" Target="https://nvlf.livits.net/paginas/openbaar/vakgebied/vakinhoud/richtlijn-tos"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nvlf.livits.net/paginas/openbaar/vakinhoud/wet-en-regelgeving/wet-en-regelgeving-overzicht" TargetMode="External"/><Relationship Id="rId13" Type="http://schemas.openxmlformats.org/officeDocument/2006/relationships/hyperlink" Target="https://nvlf.livits.net/paginas/openbaar/vakgebied/wet-en-regelgeving/wkkgz" TargetMode="External"/><Relationship Id="rId18" Type="http://schemas.openxmlformats.org/officeDocument/2006/relationships/hyperlink" Target="https://nvlf.livits.net/stream/eerste-lijn-update" TargetMode="External"/><Relationship Id="rId3" Type="http://schemas.openxmlformats.org/officeDocument/2006/relationships/hyperlink" Target="https://www.nvlf.nl/stream/eerstelijn/2017062608" TargetMode="External"/><Relationship Id="rId21" Type="http://schemas.openxmlformats.org/officeDocument/2006/relationships/hyperlink" Target="https://www.nvlf.nl/paginas/openbaar/vakgebied/wet-en-regelgeving/wkkgz" TargetMode="External"/><Relationship Id="rId7" Type="http://schemas.openxmlformats.org/officeDocument/2006/relationships/hyperlink" Target="https://nvlf.livits.net/paginas/openbaar/werk-en-organisatie/praktijkhouder/werkgever/praktijkvoering" TargetMode="External"/><Relationship Id="rId12" Type="http://schemas.openxmlformats.org/officeDocument/2006/relationships/hyperlink" Target="http://www.klachtenloketparamedici.nl/" TargetMode="External"/><Relationship Id="rId17" Type="http://schemas.openxmlformats.org/officeDocument/2006/relationships/hyperlink" Target="https://nvlf.livits.net/stream/inrichtingseisen-behandelruimte-logopedie-eerstelijn" TargetMode="External"/><Relationship Id="rId2" Type="http://schemas.openxmlformats.org/officeDocument/2006/relationships/hyperlink" Target="https://nvlf.livits.net/stream/eerste-lijn-update" TargetMode="External"/><Relationship Id="rId16" Type="http://schemas.openxmlformats.org/officeDocument/2006/relationships/hyperlink" Target="https://nvlf.livits.net/paginas/openbaar/vakinhoud/wet-en-regelgeving/wet-en-regelgeving-overzicht" TargetMode="External"/><Relationship Id="rId20" Type="http://schemas.openxmlformats.org/officeDocument/2006/relationships/hyperlink" Target="https://www.nvlf.nl/stream/eerstelijn/2017062608" TargetMode="External"/><Relationship Id="rId1" Type="http://schemas.openxmlformats.org/officeDocument/2006/relationships/hyperlink" Target="http://www.kwaliteitsregisterparamedici.nl/" TargetMode="External"/><Relationship Id="rId6" Type="http://schemas.openxmlformats.org/officeDocument/2006/relationships/hyperlink" Target="https://nvlf.livits.net/paginas/openbaar/vakinhoud/wet-en-regelgeving/wet-en-regelgeving-overzicht" TargetMode="External"/><Relationship Id="rId11" Type="http://schemas.openxmlformats.org/officeDocument/2006/relationships/hyperlink" Target="https://nvlf.livits.net/paginas/openbaar/vakgebied/wet-en-regelgeving/wkkgz" TargetMode="External"/><Relationship Id="rId24" Type="http://schemas.openxmlformats.org/officeDocument/2006/relationships/drawing" Target="../drawings/drawing4.xml"/><Relationship Id="rId5" Type="http://schemas.openxmlformats.org/officeDocument/2006/relationships/hyperlink" Target="https://www.nvlf.nl/paginas/openbaar/vakgebied/wet-en-regelgeving/meldcode-kindermishandeling-en-huiselijk-geweld" TargetMode="External"/><Relationship Id="rId15" Type="http://schemas.openxmlformats.org/officeDocument/2006/relationships/hyperlink" Target="https://nvlf.livits.net/paginas/openbaar/werk-en-organisatie/praktijkhouder/werkgever/praktijkvoering" TargetMode="External"/><Relationship Id="rId23" Type="http://schemas.openxmlformats.org/officeDocument/2006/relationships/printerSettings" Target="../printerSettings/printerSettings4.bin"/><Relationship Id="rId10" Type="http://schemas.openxmlformats.org/officeDocument/2006/relationships/hyperlink" Target="https://nvlf.livits.net/stream/calamiteitenplan" TargetMode="External"/><Relationship Id="rId19" Type="http://schemas.openxmlformats.org/officeDocument/2006/relationships/hyperlink" Target="https://www.nvlf.nl/stream/eerstelijn/20170626084444" TargetMode="External"/><Relationship Id="rId4" Type="http://schemas.openxmlformats.org/officeDocument/2006/relationships/hyperlink" Target="http://www.logopedie.nl/bestanden/nvlf/nvlf/zelfcheck/3.7_2.pdf" TargetMode="External"/><Relationship Id="rId9" Type="http://schemas.openxmlformats.org/officeDocument/2006/relationships/hyperlink" Target="https://nvlf.livits.net/stream/inrichtingseisen-behandelruimte-logopedie-eerstelijn" TargetMode="External"/><Relationship Id="rId14" Type="http://schemas.openxmlformats.org/officeDocument/2006/relationships/hyperlink" Target="https://nvlf.livits.net/paginas/openbaar/vakinhoud/wet-en-regelgeving/wet-en-regelgeving-overzicht" TargetMode="External"/><Relationship Id="rId22" Type="http://schemas.openxmlformats.org/officeDocument/2006/relationships/hyperlink" Target="https://www.nvlf.nl/stream/calamiteitenplan"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2"/>
  <sheetViews>
    <sheetView topLeftCell="A3" workbookViewId="0">
      <selection activeCell="P9" sqref="P9"/>
    </sheetView>
  </sheetViews>
  <sheetFormatPr defaultColWidth="9.140625" defaultRowHeight="15" x14ac:dyDescent="0.25"/>
  <cols>
    <col min="1" max="1" width="0.140625" style="1" customWidth="1"/>
    <col min="2" max="2" width="3.5703125" style="1" hidden="1" customWidth="1"/>
    <col min="3" max="6" width="9.140625" style="1"/>
    <col min="7" max="7" width="10.42578125" style="1" customWidth="1"/>
    <col min="8" max="16" width="9.140625" style="1"/>
    <col min="17" max="17" width="11.140625" style="1" customWidth="1"/>
    <col min="18" max="16384" width="9.140625" style="1"/>
  </cols>
  <sheetData>
    <row r="1" spans="1:26" hidden="1" x14ac:dyDescent="0.25">
      <c r="A1" s="17"/>
      <c r="B1" s="17"/>
      <c r="C1" s="17"/>
      <c r="D1" s="17"/>
      <c r="E1" s="17"/>
      <c r="F1" s="17"/>
      <c r="G1" s="17"/>
      <c r="H1" s="17"/>
      <c r="I1" s="17"/>
      <c r="J1" s="17"/>
      <c r="K1" s="17"/>
      <c r="L1" s="17"/>
      <c r="M1" s="17"/>
      <c r="N1" s="17"/>
      <c r="O1" s="17"/>
      <c r="P1" s="17"/>
      <c r="Q1" s="17"/>
      <c r="R1" s="17"/>
      <c r="S1" s="17"/>
      <c r="T1" s="17"/>
      <c r="U1" s="17"/>
      <c r="V1" s="17"/>
      <c r="W1" s="17"/>
      <c r="X1" s="17"/>
      <c r="Y1" s="17"/>
      <c r="Z1" s="17"/>
    </row>
    <row r="2" spans="1:26" hidden="1" x14ac:dyDescent="0.25">
      <c r="A2" s="17"/>
      <c r="B2" s="17"/>
      <c r="C2" s="17"/>
      <c r="D2" s="17"/>
      <c r="E2" s="17"/>
      <c r="F2" s="17"/>
      <c r="G2" s="17"/>
      <c r="H2" s="17"/>
      <c r="I2" s="17"/>
      <c r="J2" s="17"/>
      <c r="K2" s="17"/>
      <c r="L2" s="17"/>
      <c r="M2" s="17"/>
      <c r="N2" s="17"/>
      <c r="O2" s="17"/>
      <c r="P2" s="17"/>
      <c r="Q2" s="17"/>
      <c r="R2" s="17"/>
      <c r="S2" s="17"/>
      <c r="T2" s="17"/>
      <c r="U2" s="17"/>
      <c r="V2" s="17"/>
      <c r="W2" s="17"/>
      <c r="X2" s="17"/>
      <c r="Y2" s="17"/>
      <c r="Z2" s="17"/>
    </row>
    <row r="3" spans="1:26" ht="26.25" x14ac:dyDescent="0.4">
      <c r="A3" s="17"/>
      <c r="B3" s="17"/>
      <c r="C3" s="16" t="s">
        <v>250</v>
      </c>
      <c r="D3" s="4"/>
      <c r="E3" s="4"/>
      <c r="F3" s="4"/>
      <c r="G3" s="4"/>
      <c r="H3" s="4"/>
      <c r="I3" s="4"/>
      <c r="J3" s="4"/>
      <c r="K3" s="4"/>
      <c r="L3" s="4"/>
      <c r="M3" s="4"/>
      <c r="N3" s="4"/>
      <c r="O3" s="4"/>
      <c r="P3" s="4"/>
      <c r="Q3" s="4"/>
      <c r="R3" s="157"/>
      <c r="S3" s="157"/>
      <c r="T3" s="157"/>
      <c r="U3" s="157"/>
      <c r="V3" s="157"/>
      <c r="W3" s="157"/>
      <c r="X3" s="157"/>
      <c r="Y3" s="157"/>
      <c r="Z3" s="157"/>
    </row>
    <row r="4" spans="1:26" x14ac:dyDescent="0.25">
      <c r="A4" s="17"/>
      <c r="B4" s="17"/>
      <c r="C4" s="4"/>
      <c r="D4" s="4"/>
      <c r="E4" s="4"/>
      <c r="F4" s="4"/>
      <c r="G4" s="4"/>
      <c r="H4" s="4"/>
      <c r="I4" s="4"/>
      <c r="J4" s="4"/>
      <c r="K4" s="4"/>
      <c r="L4" s="4"/>
      <c r="M4" s="4"/>
      <c r="N4" s="4"/>
      <c r="O4" s="4"/>
      <c r="P4" s="4"/>
      <c r="Q4" s="4"/>
      <c r="R4" s="157"/>
      <c r="S4" s="157"/>
      <c r="T4" s="157"/>
      <c r="U4" s="157"/>
      <c r="V4" s="157"/>
      <c r="W4" s="157"/>
      <c r="X4" s="157"/>
      <c r="Y4" s="157"/>
      <c r="Z4" s="157"/>
    </row>
    <row r="5" spans="1:26" x14ac:dyDescent="0.25">
      <c r="A5" s="17"/>
      <c r="B5" s="17"/>
      <c r="C5" s="2" t="s">
        <v>556</v>
      </c>
      <c r="D5" s="4"/>
      <c r="E5" s="4"/>
      <c r="F5" s="4"/>
      <c r="G5" s="4"/>
      <c r="H5" s="4"/>
      <c r="I5" s="4"/>
      <c r="J5" s="4"/>
      <c r="K5" s="4"/>
      <c r="L5" s="4"/>
      <c r="M5" s="4"/>
      <c r="N5" s="4"/>
      <c r="O5" s="4"/>
      <c r="P5" s="4"/>
      <c r="Q5" s="4"/>
      <c r="R5" s="157"/>
      <c r="S5" s="157"/>
      <c r="T5" s="157"/>
      <c r="U5" s="157"/>
      <c r="V5" s="157"/>
      <c r="W5" s="157"/>
      <c r="X5" s="157"/>
      <c r="Y5" s="157"/>
      <c r="Z5" s="157"/>
    </row>
    <row r="6" spans="1:26" x14ac:dyDescent="0.25">
      <c r="A6" s="17"/>
      <c r="B6" s="17"/>
      <c r="C6" s="5"/>
      <c r="D6" s="4"/>
      <c r="E6" s="4"/>
      <c r="F6" s="4"/>
      <c r="G6" s="4"/>
      <c r="H6" s="4"/>
      <c r="I6" s="4"/>
      <c r="J6" s="4"/>
      <c r="K6" s="4"/>
      <c r="L6" s="4"/>
      <c r="M6" s="4"/>
      <c r="N6" s="4"/>
      <c r="O6" s="4"/>
      <c r="P6" s="4"/>
      <c r="Q6" s="4"/>
      <c r="R6" s="157"/>
      <c r="S6" s="157"/>
      <c r="T6" s="157"/>
      <c r="U6" s="157"/>
      <c r="V6" s="157"/>
      <c r="W6" s="157"/>
      <c r="X6" s="157"/>
      <c r="Y6" s="157"/>
      <c r="Z6" s="157"/>
    </row>
    <row r="7" spans="1:26" ht="18.75" x14ac:dyDescent="0.3">
      <c r="A7" s="17"/>
      <c r="B7" s="17"/>
      <c r="C7" s="14" t="s">
        <v>38</v>
      </c>
      <c r="D7" s="3"/>
      <c r="E7" s="3"/>
      <c r="F7" s="3"/>
      <c r="G7" s="3"/>
      <c r="H7" s="4"/>
      <c r="I7" s="4"/>
      <c r="J7" s="4"/>
      <c r="K7" s="4"/>
      <c r="L7" s="4"/>
      <c r="M7" s="4"/>
      <c r="N7" s="4"/>
      <c r="O7" s="4"/>
      <c r="P7" s="4"/>
      <c r="Q7" s="4"/>
      <c r="R7" s="157"/>
      <c r="S7" s="157"/>
      <c r="T7" s="157"/>
      <c r="U7" s="157"/>
      <c r="V7" s="157"/>
      <c r="W7" s="157"/>
      <c r="X7" s="157"/>
      <c r="Y7" s="157"/>
      <c r="Z7" s="157"/>
    </row>
    <row r="8" spans="1:26" x14ac:dyDescent="0.25">
      <c r="A8" s="17"/>
      <c r="B8" s="17"/>
      <c r="C8" s="2" t="s">
        <v>52</v>
      </c>
      <c r="D8" s="4"/>
      <c r="E8" s="4"/>
      <c r="F8" s="4"/>
      <c r="G8" s="4"/>
      <c r="H8" s="4"/>
      <c r="I8" s="4"/>
      <c r="J8" s="4"/>
      <c r="K8" s="4"/>
      <c r="L8" s="4"/>
      <c r="M8" s="4"/>
      <c r="N8" s="4"/>
      <c r="O8" s="4"/>
      <c r="P8" s="4"/>
      <c r="Q8" s="4"/>
      <c r="R8" s="157"/>
      <c r="S8" s="157"/>
      <c r="T8" s="157"/>
      <c r="U8" s="157"/>
      <c r="V8" s="157"/>
      <c r="W8" s="157"/>
      <c r="X8" s="157"/>
      <c r="Y8" s="157"/>
      <c r="Z8" s="157"/>
    </row>
    <row r="9" spans="1:26" x14ac:dyDescent="0.25">
      <c r="A9" s="17"/>
      <c r="B9" s="17"/>
      <c r="C9" s="2" t="s">
        <v>53</v>
      </c>
      <c r="D9" s="4"/>
      <c r="E9" s="4"/>
      <c r="F9" s="4"/>
      <c r="G9" s="4"/>
      <c r="H9" s="4"/>
      <c r="I9" s="4"/>
      <c r="J9" s="4"/>
      <c r="K9" s="4"/>
      <c r="L9" s="4"/>
      <c r="M9" s="4"/>
      <c r="N9" s="4"/>
      <c r="O9" s="4"/>
      <c r="P9" s="4"/>
      <c r="Q9" s="4"/>
      <c r="R9" s="157"/>
      <c r="S9" s="157"/>
      <c r="T9" s="157"/>
      <c r="U9" s="157"/>
      <c r="V9" s="157"/>
      <c r="W9" s="157"/>
      <c r="X9" s="157"/>
      <c r="Y9" s="157"/>
      <c r="Z9" s="157"/>
    </row>
    <row r="10" spans="1:26" x14ac:dyDescent="0.25">
      <c r="A10" s="17"/>
      <c r="B10" s="17"/>
      <c r="C10" s="5"/>
      <c r="D10" s="4"/>
      <c r="E10" s="4"/>
      <c r="F10" s="4"/>
      <c r="G10" s="4"/>
      <c r="H10" s="4"/>
      <c r="I10" s="4"/>
      <c r="J10" s="4"/>
      <c r="K10" s="4"/>
      <c r="L10" s="4"/>
      <c r="M10" s="4"/>
      <c r="N10" s="4"/>
      <c r="O10" s="4"/>
      <c r="P10" s="4"/>
      <c r="Q10" s="4"/>
      <c r="R10" s="157"/>
      <c r="S10" s="157"/>
      <c r="T10" s="157"/>
      <c r="U10" s="157"/>
      <c r="V10" s="157"/>
      <c r="W10" s="157"/>
      <c r="X10" s="157"/>
      <c r="Y10" s="157"/>
      <c r="Z10" s="157"/>
    </row>
    <row r="11" spans="1:26" ht="18.75" x14ac:dyDescent="0.3">
      <c r="A11" s="17"/>
      <c r="B11" s="17"/>
      <c r="C11" s="14" t="s">
        <v>39</v>
      </c>
      <c r="D11" s="4"/>
      <c r="E11" s="4"/>
      <c r="F11" s="4"/>
      <c r="G11" s="4"/>
      <c r="H11" s="4"/>
      <c r="I11" s="4"/>
      <c r="J11" s="4"/>
      <c r="K11" s="4"/>
      <c r="L11" s="4"/>
      <c r="M11" s="4"/>
      <c r="N11" s="4"/>
      <c r="O11" s="4"/>
      <c r="P11" s="4"/>
      <c r="Q11" s="4"/>
      <c r="R11" s="157"/>
      <c r="S11" s="157"/>
      <c r="T11" s="157"/>
      <c r="U11" s="157"/>
      <c r="V11" s="157"/>
      <c r="W11" s="157"/>
      <c r="X11" s="157"/>
      <c r="Y11" s="157"/>
      <c r="Z11" s="157"/>
    </row>
    <row r="12" spans="1:26" x14ac:dyDescent="0.25">
      <c r="A12" s="17"/>
      <c r="B12" s="17"/>
      <c r="C12" s="2" t="s">
        <v>171</v>
      </c>
      <c r="D12" s="4"/>
      <c r="E12" s="4"/>
      <c r="F12" s="4"/>
      <c r="G12" s="4"/>
      <c r="H12" s="4"/>
      <c r="I12" s="4"/>
      <c r="J12" s="4"/>
      <c r="K12" s="4"/>
      <c r="L12" s="4"/>
      <c r="M12" s="4"/>
      <c r="N12" s="4"/>
      <c r="O12" s="4"/>
      <c r="P12" s="4"/>
      <c r="Q12" s="4"/>
      <c r="R12" s="157"/>
      <c r="S12" s="157"/>
      <c r="T12" s="157"/>
      <c r="U12" s="157"/>
      <c r="V12" s="157"/>
      <c r="W12" s="157"/>
      <c r="X12" s="157"/>
      <c r="Y12" s="157"/>
      <c r="Z12" s="157"/>
    </row>
    <row r="13" spans="1:26" x14ac:dyDescent="0.25">
      <c r="A13" s="17"/>
      <c r="B13" s="17"/>
      <c r="C13" s="2" t="s">
        <v>194</v>
      </c>
      <c r="D13" s="4"/>
      <c r="E13" s="4"/>
      <c r="F13" s="4"/>
      <c r="G13" s="4"/>
      <c r="H13" s="4"/>
      <c r="I13" s="4"/>
      <c r="J13" s="4"/>
      <c r="K13" s="4"/>
      <c r="L13" s="4"/>
      <c r="M13" s="4"/>
      <c r="N13" s="4"/>
      <c r="O13" s="4"/>
      <c r="P13" s="4"/>
      <c r="Q13" s="4"/>
      <c r="R13" s="157"/>
      <c r="S13" s="157"/>
      <c r="T13" s="157"/>
      <c r="U13" s="157"/>
      <c r="V13" s="157"/>
      <c r="W13" s="157"/>
      <c r="X13" s="157"/>
      <c r="Y13" s="157"/>
      <c r="Z13" s="157"/>
    </row>
    <row r="14" spans="1:26" x14ac:dyDescent="0.25">
      <c r="A14" s="17"/>
      <c r="B14" s="17"/>
      <c r="C14" s="2" t="s">
        <v>202</v>
      </c>
      <c r="D14" s="4"/>
      <c r="E14" s="4"/>
      <c r="F14" s="4"/>
      <c r="G14" s="4"/>
      <c r="H14" s="4"/>
      <c r="I14" s="4"/>
      <c r="J14" s="4"/>
      <c r="K14" s="4"/>
      <c r="L14" s="4"/>
      <c r="M14" s="4"/>
      <c r="N14" s="4"/>
      <c r="O14" s="4"/>
      <c r="P14" s="4"/>
      <c r="Q14" s="4"/>
      <c r="R14" s="157"/>
      <c r="S14" s="157"/>
      <c r="T14" s="157"/>
      <c r="U14" s="157"/>
      <c r="V14" s="157"/>
      <c r="W14" s="157"/>
      <c r="X14" s="157"/>
      <c r="Y14" s="157"/>
      <c r="Z14" s="157"/>
    </row>
    <row r="15" spans="1:26" x14ac:dyDescent="0.25">
      <c r="A15" s="17"/>
      <c r="B15" s="17"/>
      <c r="C15" s="5"/>
      <c r="D15" s="4"/>
      <c r="E15" s="4"/>
      <c r="F15" s="4"/>
      <c r="G15" s="4"/>
      <c r="H15" s="4"/>
      <c r="I15" s="4"/>
      <c r="J15" s="4"/>
      <c r="K15" s="4"/>
      <c r="L15" s="4"/>
      <c r="M15" s="4"/>
      <c r="N15" s="4"/>
      <c r="O15" s="4"/>
      <c r="P15" s="4"/>
      <c r="Q15" s="4"/>
      <c r="R15" s="157"/>
      <c r="S15" s="157"/>
      <c r="T15" s="157"/>
      <c r="U15" s="157"/>
      <c r="V15" s="157"/>
      <c r="W15" s="157"/>
      <c r="X15" s="157"/>
      <c r="Y15" s="157"/>
      <c r="Z15" s="157"/>
    </row>
    <row r="16" spans="1:26" ht="18.75" x14ac:dyDescent="0.3">
      <c r="A16" s="17"/>
      <c r="B16" s="17"/>
      <c r="C16" s="14" t="s">
        <v>40</v>
      </c>
      <c r="D16" s="4"/>
      <c r="E16" s="4"/>
      <c r="F16" s="4"/>
      <c r="G16" s="4"/>
      <c r="H16" s="4"/>
      <c r="I16" s="4"/>
      <c r="J16" s="4"/>
      <c r="K16" s="4"/>
      <c r="L16" s="4"/>
      <c r="M16" s="4"/>
      <c r="N16" s="4"/>
      <c r="O16" s="4"/>
      <c r="P16" s="4"/>
      <c r="Q16" s="4"/>
      <c r="R16" s="157"/>
      <c r="S16" s="157"/>
      <c r="T16" s="157"/>
      <c r="U16" s="157"/>
      <c r="V16" s="157"/>
      <c r="W16" s="157"/>
      <c r="X16" s="157"/>
      <c r="Y16" s="157"/>
      <c r="Z16" s="157"/>
    </row>
    <row r="17" spans="1:26" x14ac:dyDescent="0.25">
      <c r="A17" s="17"/>
      <c r="B17" s="17"/>
      <c r="C17" s="2" t="s">
        <v>540</v>
      </c>
      <c r="D17" s="4"/>
      <c r="E17" s="4"/>
      <c r="F17" s="4"/>
      <c r="G17" s="4"/>
      <c r="H17" s="4"/>
      <c r="I17" s="4"/>
      <c r="J17" s="4"/>
      <c r="K17" s="4"/>
      <c r="L17" s="4"/>
      <c r="M17" s="4"/>
      <c r="N17" s="4"/>
      <c r="O17" s="4"/>
      <c r="P17" s="4"/>
      <c r="Q17" s="4"/>
      <c r="R17" s="157"/>
      <c r="S17" s="157"/>
      <c r="T17" s="157"/>
      <c r="U17" s="157"/>
      <c r="V17" s="157"/>
      <c r="W17" s="157"/>
      <c r="X17" s="157"/>
      <c r="Y17" s="157"/>
      <c r="Z17" s="157"/>
    </row>
    <row r="18" spans="1:26" x14ac:dyDescent="0.25">
      <c r="A18" s="17"/>
      <c r="B18" s="17"/>
      <c r="C18" s="2" t="s">
        <v>113</v>
      </c>
      <c r="D18" s="4"/>
      <c r="E18" s="4"/>
      <c r="F18" s="4"/>
      <c r="G18" s="4"/>
      <c r="H18" s="4"/>
      <c r="I18" s="4"/>
      <c r="J18" s="4"/>
      <c r="K18" s="4"/>
      <c r="L18" s="4"/>
      <c r="M18" s="4"/>
      <c r="N18" s="4"/>
      <c r="O18" s="4"/>
      <c r="P18" s="4"/>
      <c r="Q18" s="4"/>
      <c r="R18" s="157"/>
      <c r="S18" s="157"/>
      <c r="T18" s="157"/>
      <c r="U18" s="157"/>
      <c r="V18" s="157"/>
      <c r="W18" s="157"/>
      <c r="X18" s="157"/>
      <c r="Y18" s="157"/>
      <c r="Z18" s="157"/>
    </row>
    <row r="19" spans="1:26" x14ac:dyDescent="0.25">
      <c r="A19" s="17"/>
      <c r="B19" s="17"/>
      <c r="C19" s="5"/>
      <c r="D19" s="4"/>
      <c r="E19" s="4"/>
      <c r="F19" s="4"/>
      <c r="G19" s="4"/>
      <c r="H19" s="4"/>
      <c r="I19" s="4"/>
      <c r="J19" s="4"/>
      <c r="K19" s="4"/>
      <c r="L19" s="4"/>
      <c r="M19" s="4"/>
      <c r="N19" s="4"/>
      <c r="O19" s="4"/>
      <c r="P19" s="4"/>
      <c r="Q19" s="4"/>
      <c r="R19" s="157"/>
      <c r="S19" s="157"/>
      <c r="T19" s="157"/>
      <c r="U19" s="157"/>
      <c r="V19" s="157"/>
      <c r="W19" s="157"/>
      <c r="X19" s="157"/>
      <c r="Y19" s="157"/>
      <c r="Z19" s="157"/>
    </row>
    <row r="20" spans="1:26" ht="18.75" x14ac:dyDescent="0.3">
      <c r="A20" s="17"/>
      <c r="B20" s="17"/>
      <c r="C20" s="14" t="s">
        <v>41</v>
      </c>
      <c r="D20" s="4"/>
      <c r="E20" s="4"/>
      <c r="F20" s="4"/>
      <c r="G20" s="4"/>
      <c r="H20" s="4"/>
      <c r="I20" s="4"/>
      <c r="J20" s="4"/>
      <c r="K20" s="4"/>
      <c r="L20" s="4"/>
      <c r="M20" s="4"/>
      <c r="N20" s="4"/>
      <c r="O20" s="4"/>
      <c r="P20" s="4"/>
      <c r="Q20" s="4"/>
      <c r="R20" s="157"/>
      <c r="S20" s="157"/>
      <c r="T20" s="157"/>
      <c r="U20" s="157"/>
      <c r="V20" s="157"/>
      <c r="W20" s="157"/>
      <c r="X20" s="157"/>
      <c r="Y20" s="157"/>
      <c r="Z20" s="157"/>
    </row>
    <row r="21" spans="1:26" x14ac:dyDescent="0.25">
      <c r="A21" s="17"/>
      <c r="B21" s="17"/>
      <c r="C21" s="6"/>
      <c r="D21" s="4"/>
      <c r="E21" s="4"/>
      <c r="F21" s="4"/>
      <c r="G21" s="4"/>
      <c r="H21" s="4"/>
      <c r="I21" s="4"/>
      <c r="J21" s="4"/>
      <c r="K21" s="4"/>
      <c r="L21" s="4"/>
      <c r="M21" s="4"/>
      <c r="N21" s="4"/>
      <c r="O21" s="4"/>
      <c r="P21" s="4"/>
      <c r="Q21" s="4"/>
      <c r="R21" s="157"/>
      <c r="S21" s="157"/>
      <c r="T21" s="157"/>
      <c r="U21" s="157"/>
      <c r="V21" s="157"/>
      <c r="W21" s="157"/>
      <c r="X21" s="157"/>
      <c r="Y21" s="157"/>
      <c r="Z21" s="157"/>
    </row>
    <row r="22" spans="1:26" ht="15.75" x14ac:dyDescent="0.25">
      <c r="A22" s="17"/>
      <c r="B22" s="17"/>
      <c r="C22" s="15" t="s">
        <v>42</v>
      </c>
      <c r="D22" s="4"/>
      <c r="E22" s="4"/>
      <c r="F22" s="4"/>
      <c r="G22" s="4"/>
      <c r="H22" s="4"/>
      <c r="I22" s="4"/>
      <c r="J22" s="4"/>
      <c r="K22" s="4"/>
      <c r="L22" s="4"/>
      <c r="M22" s="4"/>
      <c r="N22" s="4"/>
      <c r="O22" s="4"/>
      <c r="P22" s="4"/>
      <c r="Q22" s="4"/>
      <c r="R22" s="157"/>
      <c r="S22" s="157"/>
      <c r="T22" s="157"/>
      <c r="U22" s="157"/>
      <c r="V22" s="157"/>
      <c r="W22" s="157"/>
      <c r="X22" s="157"/>
      <c r="Y22" s="157"/>
      <c r="Z22" s="157"/>
    </row>
    <row r="23" spans="1:26" x14ac:dyDescent="0.25">
      <c r="A23" s="17"/>
      <c r="B23" s="17"/>
      <c r="C23" s="7"/>
      <c r="D23" s="4"/>
      <c r="E23" s="4"/>
      <c r="F23" s="4"/>
      <c r="G23" s="4"/>
      <c r="H23" s="4"/>
      <c r="I23" s="4"/>
      <c r="J23" s="4"/>
      <c r="K23" s="4"/>
      <c r="L23" s="4"/>
      <c r="M23" s="4"/>
      <c r="N23" s="4"/>
      <c r="O23" s="4"/>
      <c r="P23" s="4"/>
      <c r="Q23" s="4"/>
      <c r="R23" s="157"/>
      <c r="S23" s="157"/>
      <c r="T23" s="157"/>
      <c r="U23" s="157"/>
      <c r="V23" s="157"/>
      <c r="W23" s="157"/>
      <c r="X23" s="157"/>
      <c r="Y23" s="157"/>
      <c r="Z23" s="157"/>
    </row>
    <row r="24" spans="1:26" x14ac:dyDescent="0.25">
      <c r="A24" s="17"/>
      <c r="B24" s="17"/>
      <c r="C24" s="13" t="s">
        <v>43</v>
      </c>
      <c r="D24" s="4"/>
      <c r="E24" s="4"/>
      <c r="F24" s="4"/>
      <c r="G24" s="4"/>
      <c r="H24" s="4"/>
      <c r="I24" s="4"/>
      <c r="J24" s="4"/>
      <c r="K24" s="4"/>
      <c r="L24" s="4"/>
      <c r="M24" s="4"/>
      <c r="N24" s="4"/>
      <c r="O24" s="4"/>
      <c r="P24" s="4"/>
      <c r="Q24" s="4"/>
      <c r="R24" s="157"/>
      <c r="S24" s="157"/>
      <c r="T24" s="157"/>
      <c r="U24" s="157"/>
      <c r="V24" s="157"/>
      <c r="W24" s="157"/>
      <c r="X24" s="157"/>
      <c r="Y24" s="157"/>
      <c r="Z24" s="157"/>
    </row>
    <row r="25" spans="1:26" x14ac:dyDescent="0.25">
      <c r="A25" s="17"/>
      <c r="B25" s="17"/>
      <c r="C25" s="13" t="s">
        <v>203</v>
      </c>
      <c r="D25" s="4"/>
      <c r="E25" s="4"/>
      <c r="F25" s="4"/>
      <c r="G25" s="4"/>
      <c r="H25" s="4"/>
      <c r="I25" s="4"/>
      <c r="J25" s="4"/>
      <c r="K25" s="4"/>
      <c r="L25" s="4"/>
      <c r="M25" s="4"/>
      <c r="N25" s="4"/>
      <c r="O25" s="4"/>
      <c r="P25" s="4"/>
      <c r="Q25" s="4"/>
      <c r="R25" s="157"/>
      <c r="S25" s="157"/>
      <c r="T25" s="157"/>
      <c r="U25" s="157"/>
      <c r="V25" s="157"/>
      <c r="W25" s="157"/>
      <c r="X25" s="157"/>
      <c r="Y25" s="157"/>
      <c r="Z25" s="157"/>
    </row>
    <row r="26" spans="1:26" x14ac:dyDescent="0.25">
      <c r="A26" s="17"/>
      <c r="B26" s="17"/>
      <c r="C26" s="13" t="s">
        <v>44</v>
      </c>
      <c r="D26" s="4"/>
      <c r="E26" s="4"/>
      <c r="F26" s="4"/>
      <c r="G26" s="4"/>
      <c r="H26" s="4"/>
      <c r="I26" s="4"/>
      <c r="J26" s="4"/>
      <c r="K26" s="4"/>
      <c r="L26" s="4"/>
      <c r="M26" s="4"/>
      <c r="N26" s="4"/>
      <c r="O26" s="4"/>
      <c r="P26" s="4"/>
      <c r="Q26" s="4"/>
      <c r="R26" s="157"/>
      <c r="S26" s="157"/>
      <c r="T26" s="157"/>
      <c r="U26" s="157"/>
      <c r="V26" s="157"/>
      <c r="W26" s="157"/>
      <c r="X26" s="157"/>
      <c r="Y26" s="157"/>
      <c r="Z26" s="157"/>
    </row>
    <row r="27" spans="1:26" x14ac:dyDescent="0.25">
      <c r="A27" s="17"/>
      <c r="B27" s="17"/>
      <c r="C27" s="13" t="s">
        <v>45</v>
      </c>
      <c r="D27" s="4"/>
      <c r="E27" s="4"/>
      <c r="F27" s="4"/>
      <c r="G27" s="4"/>
      <c r="H27" s="4"/>
      <c r="I27" s="4"/>
      <c r="J27" s="4"/>
      <c r="K27" s="4"/>
      <c r="L27" s="4"/>
      <c r="M27" s="4"/>
      <c r="N27" s="4"/>
      <c r="O27" s="4"/>
      <c r="P27" s="4"/>
      <c r="Q27" s="4"/>
      <c r="R27" s="157"/>
      <c r="S27" s="157"/>
      <c r="T27" s="157"/>
      <c r="U27" s="157"/>
      <c r="V27" s="157"/>
      <c r="W27" s="157"/>
      <c r="X27" s="157"/>
      <c r="Y27" s="157"/>
      <c r="Z27" s="157"/>
    </row>
    <row r="28" spans="1:26" x14ac:dyDescent="0.25">
      <c r="A28" s="17"/>
      <c r="B28" s="17"/>
      <c r="C28" s="5"/>
      <c r="D28" s="4"/>
      <c r="E28" s="4"/>
      <c r="F28" s="4"/>
      <c r="G28" s="4"/>
      <c r="H28" s="4"/>
      <c r="I28" s="4"/>
      <c r="J28" s="4"/>
      <c r="K28" s="4"/>
      <c r="L28" s="4"/>
      <c r="M28" s="4"/>
      <c r="N28" s="4"/>
      <c r="O28" s="4"/>
      <c r="P28" s="4"/>
      <c r="Q28" s="4"/>
      <c r="R28" s="157"/>
      <c r="S28" s="157"/>
      <c r="T28" s="157"/>
      <c r="U28" s="157"/>
      <c r="V28" s="157"/>
      <c r="W28" s="157"/>
      <c r="X28" s="157"/>
      <c r="Y28" s="157"/>
      <c r="Z28" s="157"/>
    </row>
    <row r="29" spans="1:26" ht="15.75" x14ac:dyDescent="0.25">
      <c r="A29" s="17"/>
      <c r="B29" s="17"/>
      <c r="C29" s="12" t="s">
        <v>46</v>
      </c>
      <c r="D29" s="4"/>
      <c r="E29" s="4"/>
      <c r="F29" s="4"/>
      <c r="G29" s="4"/>
      <c r="H29" s="4"/>
      <c r="I29" s="4"/>
      <c r="J29" s="4"/>
      <c r="K29" s="4"/>
      <c r="L29" s="4"/>
      <c r="M29" s="4"/>
      <c r="N29" s="4"/>
      <c r="O29" s="4"/>
      <c r="P29" s="4"/>
      <c r="Q29" s="4"/>
      <c r="R29" s="157"/>
      <c r="S29" s="157"/>
      <c r="T29" s="157"/>
      <c r="U29" s="157"/>
      <c r="V29" s="157"/>
      <c r="W29" s="157"/>
      <c r="X29" s="157"/>
      <c r="Y29" s="157"/>
      <c r="Z29" s="157"/>
    </row>
    <row r="30" spans="1:26" x14ac:dyDescent="0.25">
      <c r="A30" s="17"/>
      <c r="B30" s="17"/>
      <c r="C30" s="7"/>
      <c r="D30" s="4"/>
      <c r="E30" s="4"/>
      <c r="F30" s="4"/>
      <c r="G30" s="4"/>
      <c r="H30" s="4"/>
      <c r="I30" s="4"/>
      <c r="J30" s="4"/>
      <c r="K30" s="4"/>
      <c r="L30" s="4"/>
      <c r="M30" s="4"/>
      <c r="N30" s="4"/>
      <c r="O30" s="4"/>
      <c r="P30" s="4"/>
      <c r="Q30" s="4"/>
      <c r="R30" s="157"/>
      <c r="S30" s="157"/>
      <c r="T30" s="157"/>
      <c r="U30" s="157"/>
      <c r="V30" s="157"/>
      <c r="W30" s="157"/>
      <c r="X30" s="157"/>
      <c r="Y30" s="157"/>
      <c r="Z30" s="157"/>
    </row>
    <row r="31" spans="1:26" x14ac:dyDescent="0.25">
      <c r="A31" s="17"/>
      <c r="B31" s="17"/>
      <c r="C31" s="13" t="s">
        <v>510</v>
      </c>
      <c r="D31" s="4"/>
      <c r="E31" s="4"/>
      <c r="F31" s="4"/>
      <c r="G31" s="4"/>
      <c r="H31" s="4"/>
      <c r="I31" s="4"/>
      <c r="J31" s="4"/>
      <c r="K31" s="4"/>
      <c r="L31" s="4"/>
      <c r="M31" s="4"/>
      <c r="N31" s="4"/>
      <c r="O31" s="4"/>
      <c r="P31" s="4"/>
      <c r="Q31" s="4"/>
      <c r="R31" s="157"/>
      <c r="S31" s="157"/>
      <c r="T31" s="157"/>
      <c r="U31" s="157"/>
      <c r="V31" s="157"/>
      <c r="W31" s="157"/>
      <c r="X31" s="157"/>
      <c r="Y31" s="157"/>
      <c r="Z31" s="157"/>
    </row>
    <row r="32" spans="1:26" x14ac:dyDescent="0.25">
      <c r="A32" s="17"/>
      <c r="B32" s="17"/>
      <c r="C32" s="7"/>
      <c r="D32" s="4"/>
      <c r="E32" s="4"/>
      <c r="F32" s="4"/>
      <c r="G32" s="4"/>
      <c r="H32" s="4"/>
      <c r="I32" s="4"/>
      <c r="J32" s="4"/>
      <c r="K32" s="4"/>
      <c r="L32" s="4"/>
      <c r="M32" s="4"/>
      <c r="N32" s="4"/>
      <c r="O32" s="4"/>
      <c r="P32" s="4"/>
      <c r="Q32" s="4"/>
      <c r="R32" s="157"/>
      <c r="S32" s="157"/>
      <c r="T32" s="157"/>
      <c r="U32" s="157"/>
      <c r="V32" s="157"/>
      <c r="W32" s="157"/>
      <c r="X32" s="157"/>
      <c r="Y32" s="157"/>
      <c r="Z32" s="157"/>
    </row>
    <row r="33" spans="1:26" ht="15.75" x14ac:dyDescent="0.25">
      <c r="A33" s="17"/>
      <c r="B33" s="17"/>
      <c r="C33" s="15" t="s">
        <v>47</v>
      </c>
      <c r="D33" s="4"/>
      <c r="E33" s="4"/>
      <c r="F33" s="4"/>
      <c r="G33" s="4"/>
      <c r="H33" s="4"/>
      <c r="I33" s="4"/>
      <c r="J33" s="4"/>
      <c r="K33" s="4"/>
      <c r="L33" s="4"/>
      <c r="M33" s="4"/>
      <c r="N33" s="4"/>
      <c r="O33" s="4"/>
      <c r="P33" s="4"/>
      <c r="Q33" s="4"/>
      <c r="R33" s="157"/>
      <c r="S33" s="157"/>
      <c r="T33" s="157"/>
      <c r="U33" s="157"/>
      <c r="V33" s="157"/>
      <c r="W33" s="157"/>
      <c r="X33" s="157"/>
      <c r="Y33" s="157"/>
      <c r="Z33" s="157"/>
    </row>
    <row r="34" spans="1:26" x14ac:dyDescent="0.25">
      <c r="A34" s="17"/>
      <c r="B34" s="17"/>
      <c r="C34" s="7"/>
      <c r="D34" s="4"/>
      <c r="E34" s="4"/>
      <c r="F34" s="4"/>
      <c r="G34" s="4"/>
      <c r="H34" s="4"/>
      <c r="I34" s="4"/>
      <c r="J34" s="4"/>
      <c r="K34" s="4"/>
      <c r="L34" s="4"/>
      <c r="M34" s="4"/>
      <c r="N34" s="4"/>
      <c r="O34" s="4"/>
      <c r="P34" s="4"/>
      <c r="Q34" s="4"/>
      <c r="R34" s="157"/>
      <c r="S34" s="157"/>
      <c r="T34" s="157"/>
      <c r="U34" s="157"/>
      <c r="V34" s="157"/>
      <c r="W34" s="157"/>
      <c r="X34" s="157"/>
      <c r="Y34" s="157"/>
      <c r="Z34" s="157"/>
    </row>
    <row r="35" spans="1:26" x14ac:dyDescent="0.25">
      <c r="A35" s="17"/>
      <c r="B35" s="17"/>
      <c r="C35" s="4"/>
      <c r="D35" s="2" t="s">
        <v>196</v>
      </c>
      <c r="E35" s="4"/>
      <c r="F35" s="4"/>
      <c r="G35" s="4"/>
      <c r="H35" s="4"/>
      <c r="I35" s="4"/>
      <c r="J35" s="4"/>
      <c r="K35" s="4"/>
      <c r="L35" s="4"/>
      <c r="M35" s="4"/>
      <c r="N35" s="4"/>
      <c r="O35" s="4"/>
      <c r="P35" s="4"/>
      <c r="Q35" s="4"/>
      <c r="R35" s="157"/>
      <c r="S35" s="157"/>
      <c r="T35" s="157"/>
      <c r="U35" s="157"/>
      <c r="V35" s="157"/>
      <c r="W35" s="157"/>
      <c r="X35" s="157"/>
      <c r="Y35" s="157"/>
      <c r="Z35" s="157"/>
    </row>
    <row r="36" spans="1:26" x14ac:dyDescent="0.25">
      <c r="A36" s="17"/>
      <c r="B36" s="17"/>
      <c r="C36" s="8"/>
      <c r="D36" s="2" t="s">
        <v>197</v>
      </c>
      <c r="E36" s="4"/>
      <c r="F36" s="4"/>
      <c r="G36" s="4"/>
      <c r="H36" s="4"/>
      <c r="I36" s="4"/>
      <c r="J36" s="4"/>
      <c r="K36" s="4"/>
      <c r="L36" s="4"/>
      <c r="M36" s="4"/>
      <c r="N36" s="4"/>
      <c r="O36" s="4"/>
      <c r="P36" s="4"/>
      <c r="Q36" s="4"/>
      <c r="R36" s="157"/>
      <c r="S36" s="157"/>
      <c r="T36" s="157"/>
      <c r="U36" s="157"/>
      <c r="V36" s="157"/>
      <c r="W36" s="157"/>
      <c r="X36" s="157"/>
      <c r="Y36" s="157"/>
      <c r="Z36" s="157"/>
    </row>
    <row r="37" spans="1:26" x14ac:dyDescent="0.25">
      <c r="A37" s="17"/>
      <c r="B37" s="17"/>
      <c r="C37" s="8"/>
      <c r="D37" s="4"/>
      <c r="E37" s="4"/>
      <c r="F37" s="4"/>
      <c r="G37" s="4"/>
      <c r="H37" s="4"/>
      <c r="I37" s="4"/>
      <c r="J37" s="4"/>
      <c r="K37" s="4"/>
      <c r="L37" s="4"/>
      <c r="M37" s="4"/>
      <c r="N37" s="4"/>
      <c r="O37" s="4"/>
      <c r="P37" s="4"/>
      <c r="Q37" s="4"/>
      <c r="R37" s="157"/>
      <c r="S37" s="157"/>
      <c r="T37" s="157"/>
      <c r="U37" s="157"/>
      <c r="V37" s="157"/>
      <c r="W37" s="157"/>
      <c r="X37" s="157"/>
      <c r="Y37" s="157"/>
      <c r="Z37" s="157"/>
    </row>
    <row r="38" spans="1:26" x14ac:dyDescent="0.25">
      <c r="A38" s="17"/>
      <c r="B38" s="17"/>
      <c r="C38" s="8"/>
      <c r="D38" s="2" t="s">
        <v>187</v>
      </c>
      <c r="E38" s="4"/>
      <c r="F38" s="4"/>
      <c r="G38" s="4"/>
      <c r="H38" s="4"/>
      <c r="I38" s="4"/>
      <c r="J38" s="4"/>
      <c r="K38" s="4"/>
      <c r="L38" s="4"/>
      <c r="M38" s="4"/>
      <c r="N38" s="4"/>
      <c r="O38" s="4"/>
      <c r="P38" s="4"/>
      <c r="Q38" s="4"/>
      <c r="R38" s="157"/>
      <c r="S38" s="157"/>
      <c r="T38" s="157"/>
      <c r="U38" s="157"/>
      <c r="V38" s="157"/>
      <c r="W38" s="157"/>
      <c r="X38" s="157"/>
      <c r="Y38" s="157"/>
      <c r="Z38" s="157"/>
    </row>
    <row r="39" spans="1:26" x14ac:dyDescent="0.25">
      <c r="A39" s="17"/>
      <c r="B39" s="17"/>
      <c r="C39" s="9"/>
      <c r="D39" s="2" t="s">
        <v>54</v>
      </c>
      <c r="E39" s="4"/>
      <c r="F39" s="4"/>
      <c r="G39" s="4"/>
      <c r="H39" s="4"/>
      <c r="I39" s="4"/>
      <c r="J39" s="4"/>
      <c r="K39" s="4"/>
      <c r="L39" s="4"/>
      <c r="M39" s="4"/>
      <c r="N39" s="4"/>
      <c r="O39" s="4"/>
      <c r="P39" s="4"/>
      <c r="Q39" s="4"/>
      <c r="R39" s="157"/>
      <c r="S39" s="157"/>
      <c r="T39" s="157"/>
      <c r="U39" s="157"/>
      <c r="V39" s="157"/>
      <c r="W39" s="157"/>
      <c r="X39" s="157"/>
      <c r="Y39" s="157"/>
      <c r="Z39" s="157"/>
    </row>
    <row r="40" spans="1:26" x14ac:dyDescent="0.25">
      <c r="A40" s="17"/>
      <c r="B40" s="17"/>
      <c r="C40" s="8"/>
      <c r="D40" s="11" t="s">
        <v>48</v>
      </c>
      <c r="E40" s="4"/>
      <c r="F40" s="4"/>
      <c r="G40" s="4"/>
      <c r="H40" s="4"/>
      <c r="I40" s="4"/>
      <c r="J40" s="4"/>
      <c r="K40" s="4"/>
      <c r="L40" s="4"/>
      <c r="M40" s="4"/>
      <c r="N40" s="4"/>
      <c r="O40" s="4"/>
      <c r="P40" s="4"/>
      <c r="Q40" s="4"/>
      <c r="R40" s="157"/>
      <c r="S40" s="157"/>
      <c r="T40" s="157"/>
      <c r="U40" s="157"/>
      <c r="V40" s="157"/>
      <c r="W40" s="157"/>
      <c r="X40" s="157"/>
      <c r="Y40" s="157"/>
      <c r="Z40" s="157"/>
    </row>
    <row r="41" spans="1:26" x14ac:dyDescent="0.25">
      <c r="A41" s="17"/>
      <c r="B41" s="17"/>
      <c r="C41" s="5"/>
      <c r="D41" s="2" t="s">
        <v>55</v>
      </c>
      <c r="E41" s="4"/>
      <c r="F41" s="4"/>
      <c r="G41" s="4"/>
      <c r="H41" s="4"/>
      <c r="I41" s="4"/>
      <c r="J41" s="4"/>
      <c r="K41" s="4"/>
      <c r="L41" s="4"/>
      <c r="M41" s="4"/>
      <c r="N41" s="4"/>
      <c r="O41" s="4"/>
      <c r="P41" s="4"/>
      <c r="Q41" s="4"/>
      <c r="R41" s="157"/>
      <c r="S41" s="157"/>
      <c r="T41" s="157"/>
      <c r="U41" s="157"/>
      <c r="V41" s="157"/>
      <c r="W41" s="157"/>
      <c r="X41" s="157"/>
      <c r="Y41" s="157"/>
      <c r="Z41" s="157"/>
    </row>
    <row r="42" spans="1:26" x14ac:dyDescent="0.25">
      <c r="A42" s="17"/>
      <c r="B42" s="17"/>
      <c r="C42" s="8"/>
      <c r="D42" s="2" t="s">
        <v>188</v>
      </c>
      <c r="E42" s="4"/>
      <c r="F42" s="4"/>
      <c r="G42" s="4"/>
      <c r="H42" s="4"/>
      <c r="I42" s="4"/>
      <c r="J42" s="4"/>
      <c r="K42" s="4"/>
      <c r="L42" s="4"/>
      <c r="M42" s="4"/>
      <c r="N42" s="4"/>
      <c r="O42" s="4"/>
      <c r="P42" s="4"/>
      <c r="Q42" s="4"/>
      <c r="R42" s="157"/>
      <c r="S42" s="157"/>
      <c r="T42" s="157"/>
      <c r="U42" s="157"/>
      <c r="V42" s="157"/>
      <c r="W42" s="157"/>
      <c r="X42" s="157"/>
      <c r="Y42" s="157"/>
      <c r="Z42" s="157"/>
    </row>
    <row r="43" spans="1:26" x14ac:dyDescent="0.25">
      <c r="A43" s="17"/>
      <c r="B43" s="17"/>
      <c r="C43" s="8"/>
      <c r="D43" s="4"/>
      <c r="E43" s="4"/>
      <c r="F43" s="4"/>
      <c r="G43" s="4"/>
      <c r="H43" s="4"/>
      <c r="I43" s="4"/>
      <c r="J43" s="4"/>
      <c r="K43" s="4"/>
      <c r="L43" s="4"/>
      <c r="M43" s="4"/>
      <c r="N43" s="4"/>
      <c r="O43" s="4"/>
      <c r="P43" s="4"/>
      <c r="Q43" s="4"/>
      <c r="R43" s="157"/>
      <c r="S43" s="157"/>
      <c r="T43" s="157"/>
      <c r="U43" s="157"/>
      <c r="V43" s="157"/>
      <c r="W43" s="157"/>
      <c r="X43" s="157"/>
      <c r="Y43" s="157"/>
      <c r="Z43" s="157"/>
    </row>
    <row r="44" spans="1:26" x14ac:dyDescent="0.25">
      <c r="A44" s="17"/>
      <c r="B44" s="17"/>
      <c r="C44" s="8"/>
      <c r="D44" s="2" t="s">
        <v>108</v>
      </c>
      <c r="E44" s="4"/>
      <c r="F44" s="4"/>
      <c r="G44" s="4"/>
      <c r="H44" s="4"/>
      <c r="I44" s="4"/>
      <c r="J44" s="4"/>
      <c r="K44" s="4"/>
      <c r="L44" s="4"/>
      <c r="M44" s="4"/>
      <c r="N44" s="4"/>
      <c r="O44" s="4"/>
      <c r="P44" s="4"/>
      <c r="Q44" s="4"/>
      <c r="R44" s="157"/>
      <c r="S44" s="157"/>
      <c r="T44" s="157"/>
      <c r="U44" s="157"/>
      <c r="V44" s="157"/>
      <c r="W44" s="157"/>
      <c r="X44" s="157"/>
      <c r="Y44" s="157"/>
      <c r="Z44" s="157"/>
    </row>
    <row r="45" spans="1:26" x14ac:dyDescent="0.25">
      <c r="A45" s="17"/>
      <c r="B45" s="17"/>
      <c r="C45" s="7"/>
      <c r="D45" s="2" t="s">
        <v>189</v>
      </c>
      <c r="E45" s="4"/>
      <c r="F45" s="4"/>
      <c r="G45" s="4"/>
      <c r="H45" s="4"/>
      <c r="I45" s="4"/>
      <c r="J45" s="4"/>
      <c r="K45" s="4"/>
      <c r="L45" s="4"/>
      <c r="M45" s="4"/>
      <c r="N45" s="4"/>
      <c r="O45" s="4"/>
      <c r="P45" s="4"/>
      <c r="Q45" s="4"/>
      <c r="R45" s="157"/>
      <c r="S45" s="157"/>
      <c r="T45" s="157"/>
      <c r="U45" s="157"/>
      <c r="V45" s="157"/>
      <c r="W45" s="157"/>
      <c r="X45" s="157"/>
      <c r="Y45" s="157"/>
      <c r="Z45" s="157"/>
    </row>
    <row r="46" spans="1:26" x14ac:dyDescent="0.25">
      <c r="A46" s="17"/>
      <c r="B46" s="17"/>
      <c r="C46" s="7"/>
      <c r="D46" s="2"/>
      <c r="E46" s="4"/>
      <c r="F46" s="4"/>
      <c r="G46" s="4"/>
      <c r="H46" s="4"/>
      <c r="I46" s="4"/>
      <c r="J46" s="4"/>
      <c r="K46" s="4"/>
      <c r="L46" s="4"/>
      <c r="M46" s="4"/>
      <c r="N46" s="4"/>
      <c r="O46" s="4"/>
      <c r="P46" s="4"/>
      <c r="Q46" s="4"/>
      <c r="R46" s="157"/>
      <c r="S46" s="157"/>
      <c r="T46" s="157"/>
      <c r="U46" s="157"/>
      <c r="V46" s="157"/>
      <c r="W46" s="157"/>
      <c r="X46" s="157"/>
      <c r="Y46" s="157"/>
      <c r="Z46" s="157"/>
    </row>
    <row r="47" spans="1:26" ht="15.75" x14ac:dyDescent="0.25">
      <c r="A47" s="17"/>
      <c r="B47" s="17"/>
      <c r="C47" s="190" t="s">
        <v>204</v>
      </c>
      <c r="D47" s="2"/>
      <c r="E47" s="4"/>
      <c r="F47" s="4"/>
      <c r="G47" s="4"/>
      <c r="H47" s="4"/>
      <c r="I47" s="4"/>
      <c r="J47" s="4"/>
      <c r="K47" s="4"/>
      <c r="L47" s="4"/>
      <c r="M47" s="4"/>
      <c r="N47" s="4"/>
      <c r="O47" s="4"/>
      <c r="P47" s="4"/>
      <c r="Q47" s="4"/>
      <c r="R47" s="157"/>
      <c r="S47" s="157"/>
      <c r="T47" s="157"/>
      <c r="U47" s="157"/>
      <c r="V47" s="157"/>
      <c r="W47" s="157"/>
      <c r="X47" s="157"/>
      <c r="Y47" s="157"/>
      <c r="Z47" s="157"/>
    </row>
    <row r="48" spans="1:26" x14ac:dyDescent="0.25">
      <c r="A48" s="17"/>
      <c r="B48" s="17"/>
      <c r="C48" s="193" t="s">
        <v>541</v>
      </c>
      <c r="D48" s="4"/>
      <c r="E48" s="4"/>
      <c r="F48" s="4"/>
      <c r="G48" s="4"/>
      <c r="H48" s="4"/>
      <c r="I48" s="4"/>
      <c r="J48" s="4"/>
      <c r="K48" s="4"/>
      <c r="L48" s="4"/>
      <c r="M48" s="4"/>
      <c r="N48" s="4"/>
      <c r="O48" s="4"/>
      <c r="P48" s="4"/>
      <c r="Q48" s="4"/>
      <c r="R48" s="157"/>
      <c r="S48" s="157"/>
      <c r="T48" s="157"/>
      <c r="U48" s="157"/>
      <c r="V48" s="157"/>
      <c r="W48" s="157"/>
      <c r="X48" s="157"/>
      <c r="Y48" s="157"/>
      <c r="Z48" s="157"/>
    </row>
    <row r="49" spans="1:26" x14ac:dyDescent="0.25">
      <c r="A49" s="17"/>
      <c r="B49" s="17"/>
      <c r="C49" s="194" t="s">
        <v>305</v>
      </c>
      <c r="D49" s="191"/>
      <c r="E49" s="191"/>
      <c r="F49" s="191"/>
      <c r="G49" s="191"/>
      <c r="H49" s="191"/>
      <c r="I49" s="191"/>
      <c r="J49" s="191"/>
      <c r="K49" s="191"/>
      <c r="L49" s="191"/>
      <c r="M49" s="191"/>
      <c r="N49" s="191"/>
      <c r="O49" s="191"/>
      <c r="P49" s="191"/>
      <c r="Q49" s="192"/>
      <c r="R49" s="157"/>
      <c r="S49" s="157"/>
      <c r="T49" s="157"/>
      <c r="U49" s="157"/>
      <c r="V49" s="157"/>
      <c r="W49" s="157"/>
      <c r="X49" s="157"/>
      <c r="Y49" s="157"/>
      <c r="Z49" s="157"/>
    </row>
    <row r="50" spans="1:26" x14ac:dyDescent="0.25">
      <c r="A50" s="17"/>
      <c r="B50" s="17"/>
      <c r="C50" s="194" t="s">
        <v>304</v>
      </c>
      <c r="D50" s="191"/>
      <c r="E50" s="191"/>
      <c r="F50" s="191"/>
      <c r="G50" s="191"/>
      <c r="H50" s="191"/>
      <c r="I50" s="191"/>
      <c r="J50" s="191"/>
      <c r="K50" s="191"/>
      <c r="L50" s="191"/>
      <c r="M50" s="191"/>
      <c r="N50" s="191"/>
      <c r="O50" s="191"/>
      <c r="P50" s="191"/>
      <c r="Q50" s="192"/>
      <c r="R50" s="157"/>
      <c r="S50" s="157"/>
      <c r="T50" s="157"/>
      <c r="U50" s="157"/>
      <c r="V50" s="157"/>
      <c r="W50" s="157"/>
      <c r="X50" s="157"/>
      <c r="Y50" s="157"/>
      <c r="Z50" s="157"/>
    </row>
    <row r="51" spans="1:26" x14ac:dyDescent="0.25">
      <c r="A51" s="17"/>
      <c r="B51" s="17"/>
      <c r="C51" s="194" t="s">
        <v>205</v>
      </c>
      <c r="D51" s="191"/>
      <c r="E51" s="191"/>
      <c r="F51" s="191"/>
      <c r="G51" s="191"/>
      <c r="H51" s="191"/>
      <c r="I51" s="191"/>
      <c r="J51" s="191"/>
      <c r="K51" s="191"/>
      <c r="L51" s="191"/>
      <c r="M51" s="191"/>
      <c r="N51" s="191"/>
      <c r="O51" s="191"/>
      <c r="P51" s="191"/>
      <c r="Q51" s="192"/>
      <c r="R51" s="157"/>
      <c r="S51" s="157"/>
      <c r="T51" s="157"/>
      <c r="U51" s="157"/>
      <c r="V51" s="157"/>
      <c r="W51" s="157"/>
      <c r="X51" s="157"/>
      <c r="Y51" s="157"/>
      <c r="Z51" s="157"/>
    </row>
    <row r="52" spans="1:26" x14ac:dyDescent="0.25">
      <c r="A52" s="17"/>
      <c r="B52" s="17"/>
      <c r="C52" s="194"/>
      <c r="D52" s="191"/>
      <c r="E52" s="191"/>
      <c r="F52" s="191"/>
      <c r="G52" s="191"/>
      <c r="H52" s="191"/>
      <c r="I52" s="191"/>
      <c r="J52" s="191"/>
      <c r="K52" s="191"/>
      <c r="L52" s="191"/>
      <c r="M52" s="191"/>
      <c r="N52" s="191"/>
      <c r="O52" s="191"/>
      <c r="P52" s="191"/>
      <c r="Q52" s="192"/>
      <c r="R52" s="157"/>
      <c r="S52" s="157"/>
      <c r="T52" s="157"/>
      <c r="U52" s="157"/>
      <c r="V52" s="157"/>
      <c r="W52" s="157"/>
      <c r="X52" s="157"/>
      <c r="Y52" s="157"/>
      <c r="Z52" s="157"/>
    </row>
    <row r="53" spans="1:26" ht="18.75" x14ac:dyDescent="0.3">
      <c r="A53" s="17"/>
      <c r="B53" s="17"/>
      <c r="C53" s="14" t="s">
        <v>49</v>
      </c>
      <c r="D53" s="4"/>
      <c r="E53" s="4"/>
      <c r="F53" s="4"/>
      <c r="G53" s="4"/>
      <c r="H53" s="4"/>
      <c r="I53" s="4"/>
      <c r="J53" s="4"/>
      <c r="K53" s="4"/>
      <c r="L53" s="4"/>
      <c r="M53" s="4"/>
      <c r="N53" s="4"/>
      <c r="O53" s="4"/>
      <c r="P53" s="4"/>
      <c r="Q53" s="4"/>
      <c r="R53" s="157"/>
      <c r="S53" s="157"/>
      <c r="T53" s="157"/>
      <c r="U53" s="157"/>
      <c r="V53" s="157"/>
      <c r="W53" s="157"/>
      <c r="X53" s="157"/>
      <c r="Y53" s="157"/>
      <c r="Z53" s="157"/>
    </row>
    <row r="54" spans="1:26" x14ac:dyDescent="0.25">
      <c r="A54" s="17"/>
      <c r="B54" s="17"/>
      <c r="C54" s="5"/>
      <c r="D54" s="4"/>
      <c r="E54" s="4"/>
      <c r="F54" s="4"/>
      <c r="G54" s="4"/>
      <c r="H54" s="4"/>
      <c r="I54" s="4"/>
      <c r="J54" s="4"/>
      <c r="K54" s="4"/>
      <c r="L54" s="4"/>
      <c r="M54" s="4"/>
      <c r="N54" s="4"/>
      <c r="O54" s="4"/>
      <c r="P54" s="4"/>
      <c r="Q54" s="4"/>
      <c r="R54" s="157"/>
      <c r="S54" s="157"/>
      <c r="T54" s="157"/>
      <c r="U54" s="157"/>
      <c r="V54" s="157"/>
      <c r="W54" s="157"/>
      <c r="X54" s="157"/>
      <c r="Y54" s="157"/>
      <c r="Z54" s="157"/>
    </row>
    <row r="55" spans="1:26" x14ac:dyDescent="0.25">
      <c r="A55" s="17"/>
      <c r="B55" s="17"/>
      <c r="C55" s="4" t="s">
        <v>50</v>
      </c>
      <c r="D55" s="4"/>
      <c r="E55" s="4"/>
      <c r="F55" s="4"/>
      <c r="G55" s="4"/>
      <c r="H55" s="4"/>
      <c r="I55" s="4"/>
      <c r="J55" s="4"/>
      <c r="K55" s="4"/>
      <c r="L55" s="4"/>
      <c r="M55" s="4"/>
      <c r="N55" s="4"/>
      <c r="O55" s="4"/>
      <c r="P55" s="4"/>
      <c r="Q55" s="4"/>
      <c r="R55" s="157"/>
      <c r="S55" s="157"/>
      <c r="T55" s="157"/>
      <c r="U55" s="157"/>
      <c r="V55" s="157"/>
      <c r="W55" s="157"/>
      <c r="X55" s="157"/>
      <c r="Y55" s="157"/>
      <c r="Z55" s="157"/>
    </row>
    <row r="56" spans="1:26" x14ac:dyDescent="0.25">
      <c r="A56" s="17"/>
      <c r="B56" s="17"/>
      <c r="C56" s="4"/>
      <c r="D56" s="4"/>
      <c r="E56" s="4"/>
      <c r="F56" s="4"/>
      <c r="G56" s="4"/>
      <c r="H56" s="4"/>
      <c r="I56" s="4"/>
      <c r="J56" s="4"/>
      <c r="K56" s="4"/>
      <c r="L56" s="4"/>
      <c r="M56" s="4"/>
      <c r="N56" s="4"/>
      <c r="O56" s="4"/>
      <c r="P56" s="4"/>
      <c r="Q56" s="4"/>
      <c r="R56" s="157"/>
      <c r="S56" s="157"/>
      <c r="T56" s="157"/>
      <c r="U56" s="157"/>
      <c r="V56" s="157"/>
      <c r="W56" s="157"/>
      <c r="X56" s="157"/>
      <c r="Y56" s="157"/>
      <c r="Z56" s="157"/>
    </row>
    <row r="57" spans="1:26" x14ac:dyDescent="0.25">
      <c r="A57" s="17"/>
      <c r="B57" s="17"/>
      <c r="C57" s="193" t="s">
        <v>293</v>
      </c>
      <c r="D57" s="275" t="s">
        <v>292</v>
      </c>
      <c r="E57" s="4"/>
      <c r="F57" s="4"/>
      <c r="G57" s="4"/>
      <c r="H57" s="4"/>
      <c r="I57" s="4"/>
      <c r="J57" s="4"/>
      <c r="K57" s="4"/>
      <c r="L57" s="4"/>
      <c r="M57" s="4"/>
      <c r="N57" s="4"/>
      <c r="O57" s="4"/>
      <c r="P57" s="4"/>
      <c r="Q57" s="4"/>
      <c r="R57" s="157"/>
      <c r="S57" s="157"/>
      <c r="T57" s="157"/>
      <c r="U57" s="157"/>
      <c r="V57" s="157"/>
      <c r="W57" s="157"/>
      <c r="X57" s="157"/>
      <c r="Y57" s="157"/>
      <c r="Z57" s="157"/>
    </row>
    <row r="58" spans="1:26" x14ac:dyDescent="0.25">
      <c r="A58" s="17"/>
      <c r="B58" s="17"/>
      <c r="C58" s="193" t="s">
        <v>293</v>
      </c>
      <c r="D58" s="275" t="s">
        <v>398</v>
      </c>
      <c r="E58" s="4"/>
      <c r="F58" s="4"/>
      <c r="G58" s="4"/>
      <c r="H58" s="4"/>
      <c r="I58" s="4"/>
      <c r="J58" s="4"/>
      <c r="K58" s="4"/>
      <c r="L58" s="4"/>
      <c r="M58" s="4"/>
      <c r="N58" s="4"/>
      <c r="O58" s="4"/>
      <c r="P58" s="4"/>
      <c r="Q58" s="4"/>
      <c r="R58" s="157"/>
      <c r="S58" s="157"/>
      <c r="T58" s="157"/>
      <c r="U58" s="157"/>
      <c r="V58" s="157"/>
      <c r="W58" s="157"/>
      <c r="X58" s="157"/>
      <c r="Y58" s="157"/>
      <c r="Z58" s="157"/>
    </row>
    <row r="59" spans="1:26" x14ac:dyDescent="0.25">
      <c r="A59" s="17"/>
      <c r="B59" s="17"/>
      <c r="C59" s="193" t="s">
        <v>293</v>
      </c>
      <c r="D59" s="275" t="s">
        <v>555</v>
      </c>
      <c r="E59" s="4"/>
      <c r="F59" s="4"/>
      <c r="G59" s="4"/>
      <c r="H59" s="4"/>
      <c r="I59" s="4"/>
      <c r="J59" s="4"/>
      <c r="K59" s="4"/>
      <c r="L59" s="4"/>
      <c r="M59" s="4"/>
      <c r="N59" s="4"/>
      <c r="O59" s="4"/>
      <c r="P59" s="4"/>
      <c r="Q59" s="4"/>
      <c r="R59" s="157"/>
      <c r="S59" s="157"/>
      <c r="T59" s="157"/>
      <c r="U59" s="157"/>
      <c r="V59" s="157"/>
      <c r="W59" s="157"/>
      <c r="X59" s="157"/>
      <c r="Y59" s="157"/>
      <c r="Z59" s="157"/>
    </row>
    <row r="60" spans="1:26" x14ac:dyDescent="0.25">
      <c r="A60" s="17"/>
      <c r="B60" s="17"/>
      <c r="C60" s="193" t="s">
        <v>293</v>
      </c>
      <c r="D60" s="275" t="s">
        <v>399</v>
      </c>
      <c r="E60" s="4"/>
      <c r="F60" s="4"/>
      <c r="G60" s="4"/>
      <c r="H60" s="4"/>
      <c r="I60" s="4"/>
      <c r="J60" s="4"/>
      <c r="K60" s="4"/>
      <c r="L60" s="4"/>
      <c r="M60" s="4"/>
      <c r="N60" s="4"/>
      <c r="O60" s="4"/>
      <c r="P60" s="4"/>
      <c r="Q60" s="4"/>
      <c r="R60" s="157"/>
      <c r="S60" s="157"/>
      <c r="T60" s="157"/>
      <c r="U60" s="157"/>
      <c r="V60" s="157"/>
      <c r="W60" s="157"/>
      <c r="X60" s="157"/>
      <c r="Y60" s="157"/>
      <c r="Z60" s="157"/>
    </row>
    <row r="61" spans="1:26" x14ac:dyDescent="0.25">
      <c r="A61" s="17"/>
      <c r="B61" s="17"/>
      <c r="C61" s="194" t="s">
        <v>293</v>
      </c>
      <c r="D61" s="275" t="s">
        <v>542</v>
      </c>
      <c r="E61" s="191"/>
      <c r="F61" s="191"/>
      <c r="G61" s="191"/>
      <c r="H61" s="191"/>
      <c r="I61" s="191"/>
      <c r="J61" s="191"/>
      <c r="K61" s="4"/>
      <c r="L61" s="4"/>
      <c r="M61" s="4"/>
      <c r="N61" s="4"/>
      <c r="O61" s="4"/>
      <c r="P61" s="4"/>
      <c r="Q61" s="4"/>
      <c r="R61" s="157"/>
      <c r="S61" s="157"/>
      <c r="T61" s="157"/>
      <c r="U61" s="157"/>
      <c r="V61" s="157"/>
      <c r="W61" s="157"/>
      <c r="X61" s="157"/>
      <c r="Y61" s="157"/>
      <c r="Z61" s="157"/>
    </row>
    <row r="62" spans="1:26" x14ac:dyDescent="0.25">
      <c r="A62" s="17"/>
      <c r="B62" s="17"/>
      <c r="C62" s="193" t="s">
        <v>293</v>
      </c>
      <c r="D62" s="4" t="s">
        <v>400</v>
      </c>
      <c r="E62" s="4"/>
      <c r="F62" s="4"/>
      <c r="G62" s="4"/>
      <c r="H62" s="4"/>
      <c r="I62" s="4"/>
      <c r="J62" s="4"/>
      <c r="K62" s="4"/>
      <c r="L62" s="4"/>
      <c r="M62" s="4"/>
      <c r="N62" s="4"/>
      <c r="O62" s="4"/>
      <c r="P62" s="4"/>
      <c r="Q62" s="4"/>
      <c r="R62" s="157"/>
      <c r="S62" s="157"/>
      <c r="T62" s="157"/>
      <c r="U62" s="157"/>
      <c r="V62" s="157"/>
      <c r="W62" s="157"/>
      <c r="X62" s="157"/>
      <c r="Y62" s="157"/>
      <c r="Z62" s="157"/>
    </row>
    <row r="63" spans="1:26" x14ac:dyDescent="0.25">
      <c r="A63" s="17"/>
      <c r="B63" s="17"/>
      <c r="C63" s="193" t="s">
        <v>293</v>
      </c>
      <c r="D63" s="275" t="s">
        <v>401</v>
      </c>
      <c r="E63" s="4"/>
      <c r="F63" s="4"/>
      <c r="G63" s="4"/>
      <c r="H63" s="4"/>
      <c r="I63" s="4"/>
      <c r="J63" s="4"/>
      <c r="K63" s="4"/>
      <c r="L63" s="4"/>
      <c r="M63" s="4"/>
      <c r="N63" s="4"/>
      <c r="O63" s="4"/>
      <c r="P63" s="4"/>
      <c r="Q63" s="4"/>
      <c r="R63" s="157"/>
      <c r="S63" s="157"/>
      <c r="T63" s="157"/>
      <c r="U63" s="157"/>
      <c r="V63" s="157"/>
      <c r="W63" s="157"/>
      <c r="X63" s="157"/>
      <c r="Y63" s="157"/>
      <c r="Z63" s="157"/>
    </row>
    <row r="64" spans="1:26" x14ac:dyDescent="0.25">
      <c r="A64" s="17"/>
      <c r="B64" s="17"/>
      <c r="C64" s="193" t="s">
        <v>293</v>
      </c>
      <c r="D64" s="275" t="s">
        <v>516</v>
      </c>
      <c r="E64" s="4"/>
      <c r="F64" s="4"/>
      <c r="G64" s="4"/>
      <c r="H64" s="4"/>
      <c r="I64" s="4"/>
      <c r="J64" s="4"/>
      <c r="K64" s="4"/>
      <c r="L64" s="4"/>
      <c r="M64" s="4"/>
      <c r="N64" s="4"/>
      <c r="O64" s="4"/>
      <c r="P64" s="4"/>
      <c r="Q64" s="4"/>
      <c r="R64" s="157"/>
      <c r="S64" s="157"/>
      <c r="T64" s="157"/>
      <c r="U64" s="157"/>
      <c r="V64" s="157"/>
      <c r="W64" s="157"/>
      <c r="X64" s="157"/>
      <c r="Y64" s="157"/>
      <c r="Z64" s="157"/>
    </row>
    <row r="65" spans="1:26" x14ac:dyDescent="0.25">
      <c r="A65" s="17"/>
      <c r="B65" s="17"/>
      <c r="C65" s="193" t="s">
        <v>293</v>
      </c>
      <c r="D65" s="275" t="s">
        <v>291</v>
      </c>
      <c r="E65" s="4"/>
      <c r="F65" s="4"/>
      <c r="G65" s="4"/>
      <c r="H65" s="4"/>
      <c r="I65" s="4"/>
      <c r="J65" s="4"/>
      <c r="K65" s="4"/>
      <c r="L65" s="4"/>
      <c r="M65" s="4"/>
      <c r="N65" s="4"/>
      <c r="O65" s="4"/>
      <c r="P65" s="4"/>
      <c r="Q65" s="4"/>
      <c r="R65" s="157"/>
      <c r="S65" s="157"/>
      <c r="T65" s="157"/>
      <c r="U65" s="157"/>
      <c r="V65" s="157"/>
      <c r="W65" s="157"/>
      <c r="X65" s="157"/>
      <c r="Y65" s="157"/>
      <c r="Z65" s="157"/>
    </row>
    <row r="66" spans="1:26" x14ac:dyDescent="0.25">
      <c r="A66" s="17"/>
      <c r="B66" s="17"/>
      <c r="C66" s="13"/>
      <c r="D66" s="4"/>
      <c r="E66" s="4"/>
      <c r="F66" s="4"/>
      <c r="G66" s="4"/>
      <c r="H66" s="4"/>
      <c r="I66" s="4"/>
      <c r="J66" s="4"/>
      <c r="K66" s="4"/>
      <c r="L66" s="4"/>
      <c r="M66" s="4"/>
      <c r="N66" s="4"/>
      <c r="O66" s="4"/>
      <c r="P66" s="4"/>
      <c r="Q66" s="4"/>
      <c r="R66" s="157"/>
      <c r="S66" s="157"/>
      <c r="T66" s="157"/>
      <c r="U66" s="157"/>
      <c r="V66" s="157"/>
      <c r="W66" s="157"/>
      <c r="X66" s="157"/>
      <c r="Y66" s="157"/>
      <c r="Z66" s="157"/>
    </row>
    <row r="67" spans="1:26" ht="18.75" x14ac:dyDescent="0.3">
      <c r="A67" s="17"/>
      <c r="B67" s="17"/>
      <c r="C67" s="14" t="s">
        <v>51</v>
      </c>
      <c r="D67" s="4"/>
      <c r="E67" s="4"/>
      <c r="F67" s="4"/>
      <c r="G67" s="4"/>
      <c r="H67" s="4"/>
      <c r="I67" s="4"/>
      <c r="J67" s="4"/>
      <c r="K67" s="4"/>
      <c r="L67" s="4"/>
      <c r="M67" s="4"/>
      <c r="N67" s="4"/>
      <c r="O67" s="4"/>
      <c r="P67" s="4"/>
      <c r="Q67" s="4"/>
      <c r="R67" s="157"/>
      <c r="S67" s="157"/>
      <c r="T67" s="157"/>
      <c r="U67" s="157"/>
      <c r="V67" s="157"/>
      <c r="W67" s="157"/>
      <c r="X67" s="157"/>
      <c r="Y67" s="157"/>
      <c r="Z67" s="157"/>
    </row>
    <row r="68" spans="1:26" x14ac:dyDescent="0.25">
      <c r="A68" s="17"/>
      <c r="B68" s="17"/>
      <c r="C68" s="2" t="s">
        <v>396</v>
      </c>
      <c r="D68" s="4"/>
      <c r="E68" s="4"/>
      <c r="F68" s="18" t="s">
        <v>397</v>
      </c>
      <c r="G68" s="4"/>
      <c r="H68" s="18"/>
      <c r="I68" s="4"/>
      <c r="J68" s="18"/>
      <c r="K68" s="4"/>
      <c r="L68" s="4"/>
      <c r="M68" s="4"/>
      <c r="N68" s="4"/>
      <c r="O68" s="4"/>
      <c r="P68" s="4"/>
      <c r="Q68" s="4"/>
      <c r="R68" s="157"/>
      <c r="S68" s="157"/>
      <c r="T68" s="157"/>
      <c r="U68" s="157"/>
      <c r="V68" s="157"/>
      <c r="W68" s="157"/>
      <c r="X68" s="157"/>
      <c r="Y68" s="157"/>
      <c r="Z68" s="157"/>
    </row>
    <row r="69" spans="1:26" x14ac:dyDescent="0.25">
      <c r="A69" s="17"/>
      <c r="B69" s="17"/>
      <c r="C69" s="10"/>
      <c r="D69" s="4"/>
      <c r="E69" s="4"/>
      <c r="F69" s="4"/>
      <c r="G69" s="4"/>
      <c r="H69" s="4"/>
      <c r="I69" s="4"/>
      <c r="J69" s="4"/>
      <c r="K69" s="4"/>
      <c r="L69" s="4"/>
      <c r="M69" s="4"/>
      <c r="N69" s="4"/>
      <c r="O69" s="4"/>
      <c r="P69" s="4"/>
      <c r="Q69" s="4"/>
      <c r="R69" s="157"/>
      <c r="S69" s="157"/>
      <c r="T69" s="157"/>
      <c r="U69" s="157"/>
      <c r="V69" s="157"/>
      <c r="W69" s="157"/>
      <c r="X69" s="157"/>
      <c r="Y69" s="157"/>
      <c r="Z69" s="157"/>
    </row>
    <row r="70" spans="1:26" ht="18.75" x14ac:dyDescent="0.3">
      <c r="A70" s="17"/>
      <c r="B70" s="17"/>
      <c r="C70" s="14" t="s">
        <v>192</v>
      </c>
      <c r="D70" s="4"/>
      <c r="E70" s="4"/>
      <c r="F70" s="4"/>
      <c r="G70" s="4"/>
      <c r="H70" s="4"/>
      <c r="I70" s="4"/>
      <c r="J70" s="4"/>
      <c r="K70" s="4"/>
      <c r="L70" s="4"/>
      <c r="M70" s="4"/>
      <c r="N70" s="4"/>
      <c r="O70" s="4"/>
      <c r="P70" s="4"/>
      <c r="Q70" s="4"/>
      <c r="R70" s="157"/>
      <c r="S70" s="157"/>
      <c r="T70" s="157"/>
      <c r="U70" s="157"/>
      <c r="V70" s="157"/>
      <c r="W70" s="157"/>
      <c r="X70" s="157"/>
      <c r="Y70" s="157"/>
      <c r="Z70" s="157"/>
    </row>
    <row r="71" spans="1:26" x14ac:dyDescent="0.25">
      <c r="A71" s="17"/>
      <c r="B71" s="17"/>
      <c r="C71" s="2" t="s">
        <v>199</v>
      </c>
      <c r="D71" s="4"/>
      <c r="E71" s="4"/>
      <c r="F71" s="4"/>
      <c r="G71" s="4"/>
      <c r="H71" s="4"/>
      <c r="I71" s="4"/>
      <c r="J71" s="4"/>
      <c r="K71" s="4"/>
      <c r="L71" s="4"/>
      <c r="M71" s="4"/>
      <c r="N71" s="4"/>
      <c r="O71" s="4"/>
      <c r="P71" s="4"/>
      <c r="Q71" s="4"/>
      <c r="R71" s="157"/>
      <c r="S71" s="157"/>
      <c r="T71" s="157"/>
      <c r="U71" s="157"/>
      <c r="V71" s="157"/>
      <c r="W71" s="157"/>
      <c r="X71" s="157"/>
      <c r="Y71" s="157"/>
      <c r="Z71" s="157"/>
    </row>
    <row r="72" spans="1:26" x14ac:dyDescent="0.25">
      <c r="A72" s="17"/>
      <c r="B72" s="17"/>
      <c r="C72" s="2"/>
      <c r="D72" s="4"/>
      <c r="E72" s="4"/>
      <c r="F72" s="4"/>
      <c r="G72" s="4"/>
      <c r="H72" s="4"/>
      <c r="I72" s="4"/>
      <c r="J72" s="4"/>
      <c r="K72" s="4"/>
      <c r="L72" s="4"/>
      <c r="M72" s="4"/>
      <c r="N72" s="4"/>
      <c r="O72" s="4"/>
      <c r="P72" s="4"/>
      <c r="Q72" s="4"/>
      <c r="R72" s="157"/>
      <c r="S72" s="157"/>
      <c r="T72" s="157"/>
      <c r="U72" s="157"/>
      <c r="V72" s="157"/>
      <c r="W72" s="157"/>
      <c r="X72" s="157"/>
      <c r="Y72" s="157"/>
      <c r="Z72" s="157"/>
    </row>
    <row r="73" spans="1:26" x14ac:dyDescent="0.25">
      <c r="A73" s="17"/>
      <c r="B73" s="17"/>
      <c r="C73" s="4" t="s">
        <v>193</v>
      </c>
      <c r="D73" s="4"/>
      <c r="E73" s="4"/>
      <c r="F73" s="4"/>
      <c r="G73" s="4"/>
      <c r="H73" s="4"/>
      <c r="I73" s="4"/>
      <c r="J73" s="4"/>
      <c r="K73" s="4"/>
      <c r="L73" s="4"/>
      <c r="M73" s="4"/>
      <c r="N73" s="4"/>
      <c r="O73" s="4"/>
      <c r="P73" s="4"/>
      <c r="Q73" s="4"/>
      <c r="R73" s="157"/>
      <c r="S73" s="157"/>
      <c r="T73" s="157"/>
      <c r="U73" s="157"/>
      <c r="V73" s="157"/>
      <c r="W73" s="157"/>
      <c r="X73" s="157"/>
      <c r="Y73" s="157"/>
      <c r="Z73" s="157"/>
    </row>
    <row r="74" spans="1:26" x14ac:dyDescent="0.25">
      <c r="A74" s="17"/>
      <c r="B74" s="17"/>
      <c r="C74" s="2" t="s">
        <v>198</v>
      </c>
      <c r="D74" s="4"/>
      <c r="E74" s="4"/>
      <c r="F74" s="4"/>
      <c r="G74" s="4"/>
      <c r="H74" s="4"/>
      <c r="I74" s="4"/>
      <c r="J74" s="4"/>
      <c r="K74" s="4"/>
      <c r="L74" s="4"/>
      <c r="M74" s="4"/>
      <c r="N74" s="4"/>
      <c r="O74" s="4"/>
      <c r="P74" s="4"/>
      <c r="Q74" s="4"/>
      <c r="R74" s="157"/>
      <c r="S74" s="157"/>
      <c r="T74" s="157"/>
      <c r="U74" s="157"/>
      <c r="V74" s="157"/>
      <c r="W74" s="157"/>
      <c r="X74" s="157"/>
      <c r="Y74" s="157"/>
      <c r="Z74" s="157"/>
    </row>
    <row r="75" spans="1:26" x14ac:dyDescent="0.25">
      <c r="A75" s="17"/>
      <c r="B75" s="17"/>
      <c r="C75" s="42"/>
      <c r="D75" s="4"/>
      <c r="E75" s="4"/>
      <c r="F75" s="4"/>
      <c r="G75" s="4"/>
      <c r="H75" s="4"/>
      <c r="I75" s="4"/>
      <c r="J75" s="4"/>
      <c r="K75" s="4"/>
      <c r="L75" s="4"/>
      <c r="M75" s="4"/>
      <c r="N75" s="4"/>
      <c r="O75" s="4"/>
      <c r="P75" s="4"/>
      <c r="Q75" s="4"/>
      <c r="R75" s="157"/>
      <c r="S75" s="157"/>
      <c r="T75" s="157"/>
      <c r="U75" s="157"/>
      <c r="V75" s="157"/>
      <c r="W75" s="157"/>
      <c r="X75" s="157"/>
      <c r="Y75" s="157"/>
      <c r="Z75" s="157"/>
    </row>
    <row r="76" spans="1:26" x14ac:dyDescent="0.25">
      <c r="A76" s="17"/>
      <c r="B76" s="17"/>
      <c r="C76" s="4" t="s">
        <v>195</v>
      </c>
      <c r="D76" s="4"/>
      <c r="E76" s="4"/>
      <c r="F76" s="4"/>
      <c r="G76" s="4"/>
      <c r="H76" s="4"/>
      <c r="I76" s="4"/>
      <c r="J76" s="4"/>
      <c r="K76" s="4"/>
      <c r="L76" s="4"/>
      <c r="M76" s="4"/>
      <c r="N76" s="4"/>
      <c r="O76" s="4"/>
      <c r="P76" s="4"/>
      <c r="Q76" s="4"/>
      <c r="R76" s="157"/>
      <c r="S76" s="157"/>
      <c r="T76" s="157"/>
      <c r="U76" s="157"/>
    </row>
    <row r="77" spans="1:26" x14ac:dyDescent="0.25">
      <c r="A77" s="17"/>
      <c r="B77" s="17"/>
      <c r="C77" s="4"/>
      <c r="D77" s="4"/>
      <c r="E77" s="4"/>
      <c r="F77" s="4"/>
      <c r="G77" s="4"/>
      <c r="H77" s="4"/>
      <c r="I77" s="4"/>
      <c r="J77" s="4"/>
      <c r="K77" s="4"/>
      <c r="L77" s="4"/>
      <c r="M77" s="4"/>
      <c r="N77" s="4"/>
      <c r="O77" s="4"/>
      <c r="P77" s="4"/>
      <c r="Q77" s="4"/>
      <c r="R77" s="157"/>
      <c r="S77" s="157"/>
      <c r="T77" s="157"/>
      <c r="U77" s="157"/>
    </row>
    <row r="78" spans="1:26" x14ac:dyDescent="0.25">
      <c r="A78" s="17"/>
      <c r="B78" s="17"/>
      <c r="C78" s="4"/>
      <c r="D78" s="4"/>
      <c r="E78" s="4"/>
      <c r="F78" s="4"/>
      <c r="G78" s="4"/>
      <c r="H78" s="4"/>
      <c r="I78" s="4"/>
      <c r="J78" s="4"/>
      <c r="K78" s="4"/>
      <c r="L78" s="4"/>
      <c r="M78" s="4"/>
      <c r="N78" s="4"/>
      <c r="O78" s="4"/>
      <c r="P78" s="4"/>
      <c r="Q78" s="4"/>
      <c r="R78" s="157"/>
      <c r="S78" s="157"/>
      <c r="T78" s="157"/>
      <c r="U78" s="157"/>
    </row>
    <row r="79" spans="1:26" x14ac:dyDescent="0.25">
      <c r="A79" s="17"/>
      <c r="B79" s="17"/>
      <c r="C79" s="157"/>
      <c r="D79" s="157"/>
      <c r="E79" s="157"/>
      <c r="F79" s="157"/>
      <c r="G79" s="157"/>
      <c r="H79" s="157"/>
      <c r="I79" s="157"/>
      <c r="J79" s="157"/>
      <c r="K79" s="157"/>
      <c r="L79" s="157"/>
      <c r="M79" s="157"/>
      <c r="N79" s="157"/>
      <c r="O79" s="157"/>
      <c r="P79" s="157"/>
      <c r="Q79" s="157"/>
      <c r="R79" s="157"/>
      <c r="S79" s="157"/>
      <c r="T79" s="157"/>
      <c r="U79" s="157"/>
    </row>
    <row r="80" spans="1:26" x14ac:dyDescent="0.25">
      <c r="A80" s="17"/>
      <c r="B80" s="17"/>
      <c r="C80" s="157"/>
      <c r="D80" s="157"/>
      <c r="E80" s="157"/>
      <c r="F80" s="157"/>
      <c r="G80" s="157"/>
      <c r="H80" s="157"/>
      <c r="I80" s="157"/>
      <c r="J80" s="157"/>
      <c r="K80" s="157"/>
      <c r="L80" s="157"/>
      <c r="M80" s="157"/>
      <c r="N80" s="157"/>
      <c r="O80" s="157"/>
      <c r="P80" s="157"/>
      <c r="Q80" s="157"/>
      <c r="R80" s="157"/>
      <c r="S80" s="157"/>
      <c r="T80" s="157"/>
      <c r="U80" s="157"/>
    </row>
    <row r="81" spans="1:21" x14ac:dyDescent="0.25">
      <c r="A81" s="17"/>
      <c r="B81" s="17"/>
      <c r="C81" s="157"/>
      <c r="D81" s="157"/>
      <c r="E81" s="157"/>
      <c r="F81" s="157"/>
      <c r="G81" s="157"/>
      <c r="H81" s="157"/>
      <c r="I81" s="157"/>
      <c r="J81" s="157"/>
      <c r="K81" s="157"/>
      <c r="L81" s="157"/>
      <c r="M81" s="157"/>
      <c r="N81" s="157"/>
      <c r="O81" s="157"/>
      <c r="P81" s="157"/>
      <c r="Q81" s="157"/>
      <c r="R81" s="157"/>
      <c r="S81" s="157"/>
      <c r="T81" s="157"/>
      <c r="U81" s="157"/>
    </row>
    <row r="82" spans="1:21" x14ac:dyDescent="0.25">
      <c r="A82" s="17"/>
      <c r="B82" s="17"/>
      <c r="C82" s="157"/>
      <c r="D82" s="157"/>
      <c r="E82" s="157"/>
      <c r="F82" s="157"/>
      <c r="G82" s="157"/>
      <c r="H82" s="157"/>
      <c r="I82" s="157"/>
      <c r="J82" s="157"/>
      <c r="K82" s="157"/>
      <c r="L82" s="157"/>
      <c r="M82" s="157"/>
      <c r="N82" s="157"/>
      <c r="O82" s="157"/>
      <c r="P82" s="157"/>
      <c r="Q82" s="157"/>
      <c r="R82" s="157"/>
      <c r="S82" s="157"/>
      <c r="T82" s="157"/>
      <c r="U82" s="157"/>
    </row>
    <row r="83" spans="1:21" x14ac:dyDescent="0.25">
      <c r="A83" s="17"/>
      <c r="B83" s="17"/>
      <c r="C83" s="157"/>
      <c r="D83" s="157"/>
      <c r="E83" s="157"/>
      <c r="F83" s="157"/>
      <c r="G83" s="157"/>
      <c r="H83" s="157"/>
      <c r="I83" s="157"/>
      <c r="J83" s="157"/>
      <c r="K83" s="157"/>
      <c r="L83" s="157"/>
      <c r="M83" s="157"/>
      <c r="N83" s="157"/>
      <c r="O83" s="157"/>
      <c r="P83" s="157"/>
      <c r="Q83" s="157"/>
      <c r="R83" s="157"/>
      <c r="S83" s="157"/>
      <c r="T83" s="157"/>
      <c r="U83" s="157"/>
    </row>
    <row r="84" spans="1:21" x14ac:dyDescent="0.25">
      <c r="A84" s="17"/>
      <c r="B84" s="17"/>
      <c r="C84" s="157"/>
      <c r="D84" s="157"/>
      <c r="E84" s="157"/>
      <c r="F84" s="157"/>
      <c r="G84" s="157"/>
      <c r="H84" s="157"/>
      <c r="I84" s="157"/>
      <c r="J84" s="157"/>
      <c r="K84" s="157"/>
      <c r="L84" s="157"/>
      <c r="M84" s="157"/>
      <c r="N84" s="157"/>
      <c r="O84" s="157"/>
      <c r="P84" s="157"/>
      <c r="Q84" s="157"/>
      <c r="R84" s="157"/>
      <c r="S84" s="157"/>
      <c r="T84" s="157"/>
      <c r="U84" s="157"/>
    </row>
    <row r="85" spans="1:21" x14ac:dyDescent="0.25">
      <c r="A85" s="17"/>
      <c r="B85" s="17"/>
      <c r="C85" s="157"/>
      <c r="D85" s="157"/>
      <c r="E85" s="157"/>
      <c r="F85" s="157"/>
      <c r="G85" s="157"/>
      <c r="H85" s="157"/>
      <c r="I85" s="157"/>
      <c r="J85" s="157"/>
      <c r="K85" s="157"/>
      <c r="L85" s="157"/>
      <c r="M85" s="157"/>
      <c r="N85" s="157"/>
      <c r="O85" s="157"/>
      <c r="P85" s="157"/>
      <c r="Q85" s="157"/>
      <c r="R85" s="157"/>
      <c r="S85" s="157"/>
      <c r="T85" s="157"/>
      <c r="U85" s="157"/>
    </row>
    <row r="86" spans="1:21" x14ac:dyDescent="0.25">
      <c r="A86" s="17"/>
      <c r="B86" s="17"/>
      <c r="C86" s="157"/>
      <c r="D86" s="157"/>
      <c r="E86" s="157"/>
      <c r="F86" s="157"/>
      <c r="G86" s="157"/>
      <c r="H86" s="157"/>
      <c r="I86" s="157"/>
      <c r="J86" s="157"/>
      <c r="K86" s="157"/>
      <c r="L86" s="157"/>
      <c r="M86" s="157"/>
      <c r="N86" s="157"/>
      <c r="O86" s="157"/>
      <c r="P86" s="157"/>
      <c r="Q86" s="157"/>
      <c r="R86" s="157"/>
      <c r="S86" s="157"/>
      <c r="T86" s="157"/>
      <c r="U86" s="157"/>
    </row>
    <row r="87" spans="1:21" x14ac:dyDescent="0.25">
      <c r="A87" s="17"/>
      <c r="B87" s="17"/>
      <c r="C87" s="157"/>
      <c r="D87" s="157"/>
      <c r="E87" s="157"/>
      <c r="F87" s="157"/>
      <c r="G87" s="157"/>
      <c r="H87" s="157"/>
      <c r="I87" s="157"/>
      <c r="J87" s="157"/>
      <c r="K87" s="157"/>
      <c r="L87" s="157"/>
      <c r="M87" s="157"/>
      <c r="N87" s="157"/>
      <c r="O87" s="157"/>
      <c r="P87" s="157"/>
      <c r="Q87" s="157"/>
      <c r="R87" s="157"/>
      <c r="S87" s="157"/>
      <c r="T87" s="157"/>
      <c r="U87" s="157"/>
    </row>
    <row r="88" spans="1:21" x14ac:dyDescent="0.25">
      <c r="A88" s="17"/>
      <c r="B88" s="17"/>
      <c r="C88" s="157"/>
      <c r="D88" s="157"/>
      <c r="E88" s="157"/>
      <c r="F88" s="157"/>
      <c r="G88" s="157"/>
      <c r="H88" s="157"/>
      <c r="I88" s="157"/>
      <c r="J88" s="157"/>
      <c r="K88" s="157"/>
      <c r="L88" s="157"/>
      <c r="M88" s="157"/>
      <c r="N88" s="157"/>
      <c r="O88" s="157"/>
      <c r="P88" s="157"/>
      <c r="Q88" s="157"/>
      <c r="R88" s="157"/>
      <c r="S88" s="157"/>
      <c r="T88" s="157"/>
      <c r="U88" s="157"/>
    </row>
    <row r="89" spans="1:21" x14ac:dyDescent="0.25">
      <c r="A89" s="17"/>
      <c r="B89" s="17"/>
      <c r="C89" s="157"/>
      <c r="D89" s="157"/>
      <c r="E89" s="157"/>
      <c r="F89" s="157"/>
      <c r="G89" s="157"/>
      <c r="H89" s="157"/>
      <c r="I89" s="157"/>
      <c r="J89" s="157"/>
      <c r="K89" s="157"/>
      <c r="L89" s="157"/>
      <c r="M89" s="157"/>
      <c r="N89" s="157"/>
      <c r="O89" s="157"/>
      <c r="P89" s="157"/>
      <c r="Q89" s="157"/>
      <c r="R89" s="157"/>
      <c r="S89" s="157"/>
      <c r="T89" s="157"/>
      <c r="U89" s="157"/>
    </row>
    <row r="90" spans="1:21" x14ac:dyDescent="0.25">
      <c r="A90" s="17"/>
      <c r="B90" s="17"/>
      <c r="C90" s="157"/>
      <c r="D90" s="157"/>
      <c r="E90" s="157"/>
      <c r="F90" s="157"/>
      <c r="G90" s="157"/>
      <c r="H90" s="157"/>
      <c r="I90" s="157"/>
      <c r="J90" s="157"/>
      <c r="K90" s="157"/>
      <c r="L90" s="157"/>
      <c r="M90" s="157"/>
      <c r="N90" s="157"/>
      <c r="O90" s="157"/>
      <c r="P90" s="157"/>
      <c r="Q90" s="157"/>
      <c r="R90" s="157"/>
      <c r="S90" s="157"/>
      <c r="T90" s="157"/>
      <c r="U90" s="157"/>
    </row>
    <row r="91" spans="1:21" x14ac:dyDescent="0.25">
      <c r="A91" s="17"/>
      <c r="B91" s="17"/>
      <c r="C91" s="157"/>
      <c r="D91" s="157"/>
      <c r="E91" s="157"/>
      <c r="F91" s="157"/>
      <c r="G91" s="157"/>
      <c r="H91" s="157"/>
      <c r="I91" s="157"/>
      <c r="J91" s="157"/>
      <c r="K91" s="157"/>
      <c r="L91" s="157"/>
      <c r="M91" s="157"/>
      <c r="N91" s="157"/>
      <c r="O91" s="157"/>
      <c r="P91" s="157"/>
      <c r="Q91" s="157"/>
      <c r="R91" s="157"/>
      <c r="S91" s="157"/>
      <c r="T91" s="157"/>
      <c r="U91" s="157"/>
    </row>
    <row r="92" spans="1:21" x14ac:dyDescent="0.25">
      <c r="A92" s="17"/>
      <c r="B92" s="17"/>
      <c r="C92" s="157"/>
      <c r="D92" s="157"/>
      <c r="E92" s="157"/>
      <c r="F92" s="157"/>
      <c r="G92" s="157"/>
      <c r="H92" s="157"/>
      <c r="I92" s="157"/>
      <c r="J92" s="157"/>
      <c r="K92" s="157"/>
      <c r="L92" s="157"/>
      <c r="M92" s="157"/>
      <c r="N92" s="157"/>
      <c r="O92" s="157"/>
      <c r="P92" s="157"/>
      <c r="Q92" s="157"/>
      <c r="R92" s="157"/>
      <c r="S92" s="157"/>
      <c r="T92" s="157"/>
      <c r="U92" s="157"/>
    </row>
    <row r="93" spans="1:21" x14ac:dyDescent="0.25">
      <c r="A93" s="17"/>
      <c r="B93" s="17"/>
      <c r="C93" s="157"/>
      <c r="D93" s="157"/>
      <c r="E93" s="157"/>
      <c r="F93" s="157"/>
      <c r="G93" s="157"/>
      <c r="H93" s="157"/>
      <c r="I93" s="157"/>
      <c r="J93" s="157"/>
      <c r="K93" s="157"/>
      <c r="L93" s="157"/>
      <c r="M93" s="157"/>
      <c r="N93" s="157"/>
      <c r="O93" s="157"/>
      <c r="P93" s="157"/>
      <c r="Q93" s="157"/>
      <c r="R93" s="157"/>
      <c r="S93" s="157"/>
      <c r="T93" s="157"/>
      <c r="U93" s="157"/>
    </row>
    <row r="94" spans="1:21" x14ac:dyDescent="0.25">
      <c r="A94" s="17"/>
      <c r="B94" s="17"/>
      <c r="C94" s="157"/>
      <c r="D94" s="157"/>
      <c r="E94" s="157"/>
      <c r="F94" s="157"/>
      <c r="G94" s="157"/>
      <c r="H94" s="157"/>
      <c r="I94" s="157"/>
      <c r="J94" s="157"/>
      <c r="K94" s="157"/>
      <c r="L94" s="157"/>
      <c r="M94" s="157"/>
      <c r="N94" s="157"/>
      <c r="O94" s="157"/>
      <c r="P94" s="157"/>
      <c r="Q94" s="157"/>
      <c r="R94" s="157"/>
      <c r="S94" s="157"/>
      <c r="T94" s="157"/>
      <c r="U94" s="157"/>
    </row>
    <row r="95" spans="1:21" x14ac:dyDescent="0.25">
      <c r="A95" s="17"/>
      <c r="B95" s="17"/>
      <c r="C95" s="157"/>
      <c r="D95" s="157"/>
      <c r="E95" s="157"/>
      <c r="F95" s="157"/>
      <c r="G95" s="157"/>
      <c r="H95" s="157"/>
      <c r="I95" s="157"/>
      <c r="J95" s="157"/>
      <c r="K95" s="157"/>
      <c r="L95" s="157"/>
      <c r="M95" s="157"/>
      <c r="N95" s="157"/>
      <c r="O95" s="157"/>
      <c r="P95" s="157"/>
      <c r="Q95" s="157"/>
      <c r="R95" s="157"/>
      <c r="S95" s="157"/>
      <c r="T95" s="157"/>
      <c r="U95" s="157"/>
    </row>
    <row r="96" spans="1:21" x14ac:dyDescent="0.25">
      <c r="A96" s="17"/>
      <c r="B96" s="17"/>
      <c r="C96" s="157"/>
      <c r="D96" s="157"/>
      <c r="E96" s="157"/>
      <c r="F96" s="157"/>
      <c r="G96" s="157"/>
      <c r="H96" s="157"/>
      <c r="I96" s="157"/>
      <c r="J96" s="157"/>
      <c r="K96" s="157"/>
      <c r="L96" s="157"/>
      <c r="M96" s="157"/>
      <c r="N96" s="157"/>
      <c r="O96" s="157"/>
      <c r="P96" s="157"/>
      <c r="Q96" s="157"/>
      <c r="R96" s="157"/>
      <c r="S96" s="157"/>
      <c r="T96" s="157"/>
      <c r="U96" s="157"/>
    </row>
    <row r="97" spans="1:21" x14ac:dyDescent="0.25">
      <c r="A97" s="17"/>
      <c r="B97" s="17"/>
      <c r="C97" s="157"/>
      <c r="D97" s="157"/>
      <c r="E97" s="157"/>
      <c r="F97" s="157"/>
      <c r="G97" s="157"/>
      <c r="H97" s="157"/>
      <c r="I97" s="157"/>
      <c r="J97" s="157"/>
      <c r="K97" s="157"/>
      <c r="L97" s="157"/>
      <c r="M97" s="157"/>
      <c r="N97" s="157"/>
      <c r="O97" s="157"/>
      <c r="P97" s="157"/>
      <c r="Q97" s="157"/>
      <c r="R97" s="157"/>
      <c r="S97" s="157"/>
      <c r="T97" s="157"/>
      <c r="U97" s="157"/>
    </row>
    <row r="98" spans="1:21" x14ac:dyDescent="0.25">
      <c r="A98" s="17"/>
      <c r="B98" s="17"/>
      <c r="C98" s="157"/>
      <c r="D98" s="157"/>
      <c r="E98" s="157"/>
      <c r="F98" s="157"/>
      <c r="G98" s="157"/>
      <c r="H98" s="157"/>
      <c r="I98" s="157"/>
      <c r="J98" s="157"/>
      <c r="K98" s="157"/>
      <c r="L98" s="157"/>
      <c r="M98" s="157"/>
      <c r="N98" s="157"/>
      <c r="O98" s="157"/>
      <c r="P98" s="157"/>
      <c r="Q98" s="157"/>
      <c r="R98" s="157"/>
      <c r="S98" s="157"/>
      <c r="T98" s="157"/>
      <c r="U98" s="157"/>
    </row>
    <row r="99" spans="1:21" x14ac:dyDescent="0.25">
      <c r="A99" s="17"/>
      <c r="B99" s="17"/>
      <c r="C99" s="157"/>
      <c r="D99" s="157"/>
      <c r="E99" s="157"/>
      <c r="F99" s="157"/>
      <c r="G99" s="157"/>
      <c r="H99" s="157"/>
      <c r="I99" s="157"/>
      <c r="J99" s="157"/>
      <c r="K99" s="157"/>
      <c r="L99" s="157"/>
      <c r="M99" s="157"/>
      <c r="N99" s="157"/>
      <c r="O99" s="157"/>
      <c r="P99" s="157"/>
      <c r="Q99" s="157"/>
      <c r="R99" s="157"/>
      <c r="S99" s="157"/>
      <c r="T99" s="157"/>
      <c r="U99" s="157"/>
    </row>
    <row r="100" spans="1:21" x14ac:dyDescent="0.25">
      <c r="A100" s="17"/>
      <c r="B100" s="17"/>
      <c r="C100" s="157"/>
      <c r="D100" s="157"/>
      <c r="E100" s="157"/>
      <c r="F100" s="157"/>
      <c r="G100" s="157"/>
      <c r="H100" s="157"/>
      <c r="I100" s="157"/>
      <c r="J100" s="157"/>
      <c r="K100" s="157"/>
      <c r="L100" s="157"/>
      <c r="M100" s="157"/>
      <c r="N100" s="157"/>
      <c r="O100" s="157"/>
      <c r="P100" s="157"/>
      <c r="Q100" s="157"/>
      <c r="R100" s="157"/>
      <c r="S100" s="157"/>
      <c r="T100" s="157"/>
      <c r="U100" s="157"/>
    </row>
    <row r="101" spans="1:21" x14ac:dyDescent="0.25">
      <c r="A101" s="17"/>
      <c r="B101" s="17"/>
      <c r="C101" s="157"/>
      <c r="D101" s="157"/>
      <c r="E101" s="157"/>
      <c r="F101" s="157"/>
      <c r="G101" s="157"/>
      <c r="H101" s="157"/>
      <c r="I101" s="157"/>
      <c r="J101" s="157"/>
      <c r="K101" s="157"/>
      <c r="L101" s="157"/>
      <c r="M101" s="157"/>
      <c r="N101" s="157"/>
      <c r="O101" s="157"/>
      <c r="P101" s="157"/>
      <c r="Q101" s="157"/>
      <c r="R101" s="157"/>
      <c r="S101" s="157"/>
      <c r="T101" s="157"/>
      <c r="U101" s="157"/>
    </row>
    <row r="102" spans="1:21" x14ac:dyDescent="0.25">
      <c r="A102" s="17"/>
      <c r="B102" s="17"/>
      <c r="C102" s="157"/>
      <c r="D102" s="157"/>
      <c r="E102" s="157"/>
      <c r="F102" s="157"/>
      <c r="G102" s="157"/>
      <c r="H102" s="157"/>
      <c r="I102" s="157"/>
      <c r="J102" s="157"/>
      <c r="K102" s="157"/>
      <c r="L102" s="157"/>
      <c r="M102" s="157"/>
      <c r="N102" s="157"/>
      <c r="O102" s="157"/>
      <c r="P102" s="157"/>
      <c r="Q102" s="157"/>
      <c r="R102" s="157"/>
      <c r="S102" s="157"/>
      <c r="T102" s="157"/>
      <c r="U102" s="157"/>
    </row>
  </sheetData>
  <hyperlinks>
    <hyperlink ref="F68" r:id="rId1" display="NVLF website"/>
  </hyperlinks>
  <pageMargins left="0.7" right="0.7" top="0.75" bottom="0.75" header="0.3" footer="0.3"/>
  <pageSetup paperSize="9"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24"/>
  <sheetViews>
    <sheetView tabSelected="1" topLeftCell="B1" zoomScale="90" zoomScaleNormal="90" workbookViewId="0">
      <selection activeCell="Q199" sqref="Q199"/>
    </sheetView>
  </sheetViews>
  <sheetFormatPr defaultColWidth="9.140625" defaultRowHeight="15" x14ac:dyDescent="0.25"/>
  <cols>
    <col min="1" max="1" width="9.140625" style="43" customWidth="1"/>
    <col min="2" max="2" width="4.140625" style="102" customWidth="1"/>
    <col min="3" max="3" width="10.28515625" style="45" customWidth="1"/>
    <col min="4" max="4" width="9.42578125" style="45" customWidth="1"/>
    <col min="5" max="5" width="14.7109375" style="45" customWidth="1"/>
    <col min="6" max="6" width="3.28515625" style="45" customWidth="1"/>
    <col min="7" max="7" width="2.42578125" style="45" customWidth="1"/>
    <col min="8" max="8" width="9.42578125" style="45" customWidth="1"/>
    <col min="9" max="9" width="3.42578125" style="45" customWidth="1"/>
    <col min="10" max="10" width="10.42578125" style="45" customWidth="1"/>
    <col min="11" max="11" width="11" style="45" customWidth="1"/>
    <col min="12" max="12" width="10.5703125" style="45" customWidth="1"/>
    <col min="13" max="13" width="26.42578125" style="45" customWidth="1"/>
    <col min="14" max="14" width="10.42578125" style="45" customWidth="1"/>
    <col min="15" max="15" width="5.85546875" style="45" customWidth="1"/>
    <col min="16" max="16" width="5.42578125" style="44" customWidth="1"/>
    <col min="17" max="17" width="5.42578125" style="45" customWidth="1"/>
    <col min="18" max="22" width="9.140625" style="45"/>
    <col min="23" max="23" width="11.85546875" style="45" customWidth="1"/>
    <col min="24" max="24" width="11.140625" style="45" customWidth="1"/>
    <col min="25" max="25" width="3.28515625" style="45" customWidth="1"/>
    <col min="26" max="28" width="9.140625" style="44"/>
    <col min="29" max="16384" width="9.140625" style="45"/>
  </cols>
  <sheetData>
    <row r="1" spans="1:36" s="44" customFormat="1" x14ac:dyDescent="0.25">
      <c r="A1" s="43"/>
      <c r="B1" s="43"/>
    </row>
    <row r="2" spans="1:36" s="44" customFormat="1" x14ac:dyDescent="0.25">
      <c r="A2" s="43"/>
      <c r="B2" s="43"/>
    </row>
    <row r="3" spans="1:36" s="44" customFormat="1" x14ac:dyDescent="0.25">
      <c r="A3" s="43"/>
      <c r="B3" s="43"/>
    </row>
    <row r="4" spans="1:36" x14ac:dyDescent="0.25">
      <c r="B4" s="47"/>
      <c r="C4" s="48"/>
      <c r="D4" s="48"/>
      <c r="E4" s="48"/>
      <c r="F4" s="48"/>
      <c r="G4" s="48"/>
      <c r="H4" s="48"/>
      <c r="I4" s="48"/>
      <c r="J4" s="48"/>
      <c r="K4" s="48"/>
      <c r="L4" s="48"/>
      <c r="M4" s="48"/>
      <c r="N4" s="48"/>
      <c r="O4" s="48"/>
      <c r="Q4" s="49"/>
      <c r="R4" s="49"/>
      <c r="S4" s="49"/>
      <c r="T4" s="49"/>
      <c r="U4" s="49"/>
      <c r="V4" s="49"/>
      <c r="W4" s="49"/>
      <c r="X4" s="49"/>
      <c r="Y4" s="50"/>
      <c r="AC4" s="229"/>
      <c r="AD4" s="229"/>
      <c r="AE4" s="229"/>
      <c r="AF4" s="229"/>
      <c r="AG4" s="229"/>
      <c r="AH4" s="229"/>
      <c r="AI4" s="229"/>
      <c r="AJ4" s="229"/>
    </row>
    <row r="5" spans="1:36" ht="23.25" x14ac:dyDescent="0.35">
      <c r="B5" s="47"/>
      <c r="C5" s="47"/>
      <c r="D5" s="51" t="s">
        <v>3</v>
      </c>
      <c r="E5" s="48"/>
      <c r="F5" s="48"/>
      <c r="G5" s="48"/>
      <c r="H5" s="48"/>
      <c r="I5" s="48"/>
      <c r="J5" s="48"/>
      <c r="K5" s="48"/>
      <c r="L5" s="48"/>
      <c r="M5" s="48"/>
      <c r="N5" s="52"/>
      <c r="O5" s="48"/>
      <c r="Q5" s="49"/>
      <c r="R5" s="53" t="s">
        <v>60</v>
      </c>
      <c r="S5" s="54"/>
      <c r="T5" s="54"/>
      <c r="U5" s="54"/>
      <c r="V5" s="54"/>
      <c r="W5" s="54"/>
      <c r="X5" s="54"/>
      <c r="Y5" s="50"/>
      <c r="Z5" s="187"/>
      <c r="AA5" s="187"/>
      <c r="AB5" s="187"/>
      <c r="AC5" s="229"/>
      <c r="AD5" s="229"/>
      <c r="AE5" s="229"/>
      <c r="AF5" s="229"/>
      <c r="AG5" s="229"/>
      <c r="AH5" s="229"/>
      <c r="AI5" s="229"/>
      <c r="AJ5" s="229"/>
    </row>
    <row r="6" spans="1:36" x14ac:dyDescent="0.25">
      <c r="B6" s="47"/>
      <c r="C6" s="47"/>
      <c r="D6" s="48"/>
      <c r="E6" s="48"/>
      <c r="F6" s="48"/>
      <c r="G6" s="48"/>
      <c r="H6" s="48"/>
      <c r="I6" s="48"/>
      <c r="J6" s="48"/>
      <c r="K6" s="48"/>
      <c r="L6" s="48"/>
      <c r="M6" s="48"/>
      <c r="N6" s="48"/>
      <c r="O6" s="48"/>
      <c r="Q6" s="49"/>
      <c r="R6" s="49"/>
      <c r="S6" s="54"/>
      <c r="T6" s="54"/>
      <c r="U6" s="54"/>
      <c r="V6" s="54"/>
      <c r="W6" s="54"/>
      <c r="X6" s="54"/>
      <c r="Y6" s="55"/>
      <c r="Z6" s="187"/>
      <c r="AA6" s="187"/>
      <c r="AB6" s="187"/>
      <c r="AC6" s="229"/>
      <c r="AD6" s="229"/>
      <c r="AE6" s="229"/>
      <c r="AF6" s="229"/>
      <c r="AG6" s="229"/>
      <c r="AH6" s="229"/>
      <c r="AI6" s="229"/>
      <c r="AJ6" s="229"/>
    </row>
    <row r="7" spans="1:36" ht="18.75" customHeight="1" x14ac:dyDescent="0.25">
      <c r="B7" s="47"/>
      <c r="C7" s="47"/>
      <c r="D7" s="48"/>
      <c r="E7" s="48"/>
      <c r="F7" s="48"/>
      <c r="G7" s="48"/>
      <c r="H7" s="48"/>
      <c r="I7" s="48"/>
      <c r="J7" s="48"/>
      <c r="K7" s="48"/>
      <c r="L7" s="48"/>
      <c r="M7" s="48"/>
      <c r="N7" s="48"/>
      <c r="O7" s="48"/>
      <c r="Q7" s="49"/>
      <c r="R7" s="56" t="s">
        <v>56</v>
      </c>
      <c r="S7" s="56"/>
      <c r="T7" s="54"/>
      <c r="U7" s="54"/>
      <c r="V7" s="54"/>
      <c r="W7" s="54"/>
      <c r="X7" s="54"/>
      <c r="Y7" s="55"/>
      <c r="Z7" s="187"/>
      <c r="AA7" s="187"/>
      <c r="AB7" s="187"/>
      <c r="AC7" s="229"/>
      <c r="AD7" s="229"/>
      <c r="AE7" s="229"/>
      <c r="AF7" s="229"/>
      <c r="AG7" s="229"/>
      <c r="AH7" s="229"/>
      <c r="AI7" s="229"/>
      <c r="AJ7" s="229"/>
    </row>
    <row r="8" spans="1:36" ht="20.25" customHeight="1" x14ac:dyDescent="0.3">
      <c r="B8" s="47"/>
      <c r="C8" s="57"/>
      <c r="D8" s="58" t="s">
        <v>2</v>
      </c>
      <c r="E8" s="59"/>
      <c r="F8" s="48"/>
      <c r="G8" s="48"/>
      <c r="H8" s="48"/>
      <c r="I8" s="48"/>
      <c r="J8" s="48"/>
      <c r="K8" s="48"/>
      <c r="L8" s="48"/>
      <c r="M8" s="48"/>
      <c r="N8" s="48"/>
      <c r="O8" s="48"/>
      <c r="Q8" s="49"/>
      <c r="R8" s="56" t="s">
        <v>62</v>
      </c>
      <c r="S8" s="56"/>
      <c r="T8" s="54"/>
      <c r="U8" s="54"/>
      <c r="V8" s="54"/>
      <c r="W8" s="54"/>
      <c r="X8" s="54"/>
      <c r="Y8" s="55"/>
      <c r="Z8" s="187"/>
      <c r="AA8" s="187"/>
      <c r="AB8" s="187"/>
      <c r="AC8" s="229"/>
      <c r="AD8" s="229"/>
      <c r="AE8" s="229"/>
      <c r="AF8" s="229"/>
      <c r="AG8" s="229"/>
      <c r="AH8" s="229"/>
      <c r="AI8" s="229"/>
      <c r="AJ8" s="229"/>
    </row>
    <row r="9" spans="1:36" ht="15.75" x14ac:dyDescent="0.25">
      <c r="B9" s="47"/>
      <c r="C9" s="57"/>
      <c r="D9" s="60"/>
      <c r="E9" s="59"/>
      <c r="F9" s="48"/>
      <c r="G9" s="48"/>
      <c r="H9" s="48"/>
      <c r="I9" s="48"/>
      <c r="J9" s="48"/>
      <c r="K9" s="48"/>
      <c r="L9" s="48"/>
      <c r="M9" s="52" t="s">
        <v>306</v>
      </c>
      <c r="N9" s="48"/>
      <c r="O9" s="48"/>
      <c r="Q9" s="49"/>
      <c r="R9" s="56" t="s">
        <v>64</v>
      </c>
      <c r="S9" s="56"/>
      <c r="T9" s="54"/>
      <c r="U9" s="56" t="s">
        <v>297</v>
      </c>
      <c r="V9" s="54"/>
      <c r="W9" s="54"/>
      <c r="X9" s="54"/>
      <c r="Y9" s="50"/>
      <c r="Z9" s="187"/>
      <c r="AA9" s="187"/>
      <c r="AB9" s="187"/>
      <c r="AC9" s="229"/>
      <c r="AD9" s="229"/>
      <c r="AE9" s="229"/>
      <c r="AF9" s="229"/>
      <c r="AG9" s="229"/>
      <c r="AH9" s="229"/>
      <c r="AI9" s="229"/>
      <c r="AJ9" s="229"/>
    </row>
    <row r="10" spans="1:36" ht="15.75" x14ac:dyDescent="0.25">
      <c r="B10" s="47"/>
      <c r="C10" s="57"/>
      <c r="D10" s="61" t="s">
        <v>102</v>
      </c>
      <c r="E10" s="59"/>
      <c r="F10" s="48"/>
      <c r="G10" s="48"/>
      <c r="H10" s="48"/>
      <c r="I10" s="48"/>
      <c r="J10" s="48"/>
      <c r="K10" s="48"/>
      <c r="L10" s="48"/>
      <c r="M10" s="52" t="s">
        <v>95</v>
      </c>
      <c r="N10" s="48"/>
      <c r="O10" s="48"/>
      <c r="Q10" s="49"/>
      <c r="R10" s="56" t="s">
        <v>63</v>
      </c>
      <c r="S10" s="56"/>
      <c r="T10" s="54"/>
      <c r="U10" s="54"/>
      <c r="V10" s="54"/>
      <c r="W10" s="54"/>
      <c r="X10" s="54"/>
      <c r="Y10" s="50"/>
      <c r="Z10" s="187"/>
      <c r="AA10" s="187"/>
      <c r="AB10" s="187"/>
      <c r="AC10" s="229"/>
      <c r="AD10" s="229"/>
      <c r="AE10" s="229"/>
      <c r="AF10" s="229"/>
      <c r="AG10" s="229"/>
      <c r="AH10" s="229"/>
      <c r="AI10" s="229"/>
      <c r="AJ10" s="229"/>
    </row>
    <row r="11" spans="1:36" ht="15.75" x14ac:dyDescent="0.25">
      <c r="B11" s="47"/>
      <c r="C11" s="57"/>
      <c r="D11" s="61" t="s">
        <v>430</v>
      </c>
      <c r="E11" s="59"/>
      <c r="F11" s="48"/>
      <c r="G11" s="48"/>
      <c r="H11" s="48"/>
      <c r="I11" s="48"/>
      <c r="J11" s="48"/>
      <c r="K11" s="48"/>
      <c r="L11" s="48"/>
      <c r="M11" s="52" t="s">
        <v>274</v>
      </c>
      <c r="N11" s="48"/>
      <c r="O11" s="48"/>
      <c r="Q11" s="49"/>
      <c r="R11" s="56" t="s">
        <v>58</v>
      </c>
      <c r="S11" s="56"/>
      <c r="T11" s="54"/>
      <c r="U11" s="54"/>
      <c r="V11" s="54"/>
      <c r="W11" s="54"/>
      <c r="X11" s="54"/>
      <c r="Y11" s="50"/>
      <c r="Z11" s="187"/>
      <c r="AA11" s="187"/>
      <c r="AB11" s="187"/>
      <c r="AC11" s="229"/>
      <c r="AD11" s="229"/>
      <c r="AE11" s="229"/>
      <c r="AF11" s="229"/>
      <c r="AG11" s="229"/>
      <c r="AH11" s="229"/>
      <c r="AI11" s="229"/>
      <c r="AJ11" s="229"/>
    </row>
    <row r="12" spans="1:36" ht="15.75" x14ac:dyDescent="0.25">
      <c r="B12" s="47"/>
      <c r="C12" s="57"/>
      <c r="D12" s="60"/>
      <c r="E12" s="59"/>
      <c r="F12" s="48"/>
      <c r="G12" s="48"/>
      <c r="H12" s="48"/>
      <c r="I12" s="48"/>
      <c r="J12" s="48"/>
      <c r="K12" s="48"/>
      <c r="L12" s="48"/>
      <c r="M12" s="52"/>
      <c r="N12" s="48"/>
      <c r="O12" s="48"/>
      <c r="Q12" s="49"/>
      <c r="R12" s="56" t="s">
        <v>59</v>
      </c>
      <c r="S12" s="56"/>
      <c r="T12" s="54"/>
      <c r="U12" s="54"/>
      <c r="V12" s="54"/>
      <c r="W12" s="54"/>
      <c r="X12" s="54"/>
      <c r="Y12" s="50"/>
      <c r="Z12" s="187"/>
      <c r="AA12" s="187"/>
      <c r="AB12" s="187"/>
      <c r="AC12" s="229"/>
      <c r="AD12" s="229"/>
      <c r="AE12" s="229"/>
      <c r="AF12" s="229"/>
      <c r="AG12" s="229"/>
      <c r="AH12" s="229"/>
      <c r="AI12" s="229"/>
      <c r="AJ12" s="229"/>
    </row>
    <row r="13" spans="1:36" ht="15.75" x14ac:dyDescent="0.25">
      <c r="B13" s="47"/>
      <c r="C13" s="57"/>
      <c r="D13" s="62" t="s">
        <v>0</v>
      </c>
      <c r="E13" s="59"/>
      <c r="F13" s="48"/>
      <c r="G13" s="48"/>
      <c r="H13" s="48"/>
      <c r="I13" s="48"/>
      <c r="J13" s="48"/>
      <c r="K13" s="48"/>
      <c r="L13" s="48"/>
      <c r="M13" s="48"/>
      <c r="N13" s="48"/>
      <c r="O13" s="48"/>
      <c r="Q13" s="49"/>
      <c r="R13" s="56" t="s">
        <v>57</v>
      </c>
      <c r="S13" s="56"/>
      <c r="T13" s="54"/>
      <c r="U13" s="54"/>
      <c r="V13" s="54"/>
      <c r="W13" s="54"/>
      <c r="X13" s="54"/>
      <c r="Y13" s="50"/>
      <c r="Z13" s="187"/>
      <c r="AA13" s="188"/>
      <c r="AB13" s="187"/>
      <c r="AC13" s="229"/>
      <c r="AD13" s="229"/>
      <c r="AE13" s="229"/>
      <c r="AF13" s="229"/>
      <c r="AG13" s="229"/>
      <c r="AH13" s="229"/>
      <c r="AI13" s="229"/>
      <c r="AJ13" s="229"/>
    </row>
    <row r="14" spans="1:36" x14ac:dyDescent="0.25">
      <c r="B14" s="47"/>
      <c r="C14" s="57"/>
      <c r="D14" s="63"/>
      <c r="E14" s="59"/>
      <c r="F14" s="48"/>
      <c r="G14" s="48"/>
      <c r="H14" s="48"/>
      <c r="I14" s="48"/>
      <c r="J14" s="48"/>
      <c r="K14" s="48"/>
      <c r="L14" s="48"/>
      <c r="M14" s="48"/>
      <c r="N14" s="48"/>
      <c r="O14" s="48"/>
      <c r="Q14" s="49"/>
      <c r="R14" s="56"/>
      <c r="S14" s="56"/>
      <c r="T14" s="54"/>
      <c r="U14" s="54"/>
      <c r="V14" s="54"/>
      <c r="W14" s="54"/>
      <c r="X14" s="54"/>
      <c r="Y14" s="55"/>
      <c r="Z14" s="187"/>
      <c r="AA14" s="188"/>
      <c r="AB14" s="187"/>
      <c r="AC14" s="229"/>
      <c r="AD14" s="229"/>
      <c r="AE14" s="229"/>
      <c r="AF14" s="229"/>
      <c r="AG14" s="229"/>
      <c r="AH14" s="229"/>
      <c r="AI14" s="229"/>
      <c r="AJ14" s="229"/>
    </row>
    <row r="15" spans="1:36" x14ac:dyDescent="0.25">
      <c r="B15" s="64"/>
      <c r="C15" s="65" t="s">
        <v>1</v>
      </c>
      <c r="D15" s="66" t="s">
        <v>296</v>
      </c>
      <c r="E15" s="67"/>
      <c r="F15" s="49"/>
      <c r="G15" s="49"/>
      <c r="H15" s="49"/>
      <c r="I15" s="49"/>
      <c r="J15" s="49"/>
      <c r="K15" s="49"/>
      <c r="L15" s="49"/>
      <c r="M15" s="49"/>
      <c r="N15" s="68"/>
      <c r="O15" s="49"/>
      <c r="Q15" s="49"/>
      <c r="R15" s="56" t="s">
        <v>61</v>
      </c>
      <c r="S15" s="56"/>
      <c r="T15" s="54"/>
      <c r="U15" s="54"/>
      <c r="V15" s="54"/>
      <c r="W15" s="54"/>
      <c r="X15" s="54"/>
      <c r="Y15" s="55"/>
      <c r="Z15" s="187"/>
      <c r="AA15" s="188"/>
      <c r="AB15" s="187"/>
      <c r="AC15" s="229"/>
      <c r="AD15" s="229"/>
      <c r="AE15" s="229"/>
      <c r="AF15" s="229"/>
      <c r="AG15" s="229"/>
      <c r="AH15" s="229"/>
      <c r="AI15" s="229"/>
      <c r="AJ15" s="229"/>
    </row>
    <row r="16" spans="1:36" x14ac:dyDescent="0.25">
      <c r="B16" s="47"/>
      <c r="C16" s="57"/>
      <c r="D16" s="69" t="s">
        <v>314</v>
      </c>
      <c r="E16" s="48"/>
      <c r="F16" s="48"/>
      <c r="G16" s="48"/>
      <c r="H16" s="48"/>
      <c r="I16" s="70"/>
      <c r="J16" s="48"/>
      <c r="K16" s="48"/>
      <c r="L16" s="48"/>
      <c r="M16" s="48"/>
      <c r="N16" s="48"/>
      <c r="O16" s="48"/>
      <c r="Q16" s="49"/>
      <c r="R16" s="56" t="s">
        <v>295</v>
      </c>
      <c r="S16" s="56"/>
      <c r="T16" s="49"/>
      <c r="U16" s="49"/>
      <c r="V16" s="49"/>
      <c r="W16" s="49"/>
      <c r="X16" s="49"/>
      <c r="Y16" s="50"/>
      <c r="AA16" s="266" t="s">
        <v>96</v>
      </c>
      <c r="AC16" s="229"/>
      <c r="AD16" s="229"/>
      <c r="AE16" s="229"/>
      <c r="AF16" s="229"/>
      <c r="AG16" s="229"/>
      <c r="AH16" s="229"/>
      <c r="AI16" s="229"/>
      <c r="AJ16" s="229"/>
    </row>
    <row r="17" spans="2:36" x14ac:dyDescent="0.25">
      <c r="B17" s="47"/>
      <c r="C17" s="57"/>
      <c r="D17" s="69" t="s">
        <v>315</v>
      </c>
      <c r="E17" s="48"/>
      <c r="F17" s="48"/>
      <c r="G17" s="48"/>
      <c r="H17" s="48"/>
      <c r="I17" s="70"/>
      <c r="J17" s="48"/>
      <c r="K17" s="48"/>
      <c r="L17" s="48"/>
      <c r="M17" s="48"/>
      <c r="N17" s="71" t="s">
        <v>163</v>
      </c>
      <c r="O17" s="48"/>
      <c r="Q17" s="49"/>
      <c r="R17" s="56"/>
      <c r="S17" s="56"/>
      <c r="T17" s="49"/>
      <c r="U17" s="49"/>
      <c r="V17" s="49"/>
      <c r="W17" s="49"/>
      <c r="X17" s="49"/>
      <c r="Y17" s="50"/>
      <c r="AA17" s="266" t="s">
        <v>97</v>
      </c>
      <c r="AC17" s="229"/>
      <c r="AD17" s="229"/>
      <c r="AE17" s="229"/>
      <c r="AF17" s="229"/>
      <c r="AG17" s="229"/>
      <c r="AH17" s="229"/>
      <c r="AI17" s="229"/>
      <c r="AJ17" s="229"/>
    </row>
    <row r="18" spans="2:36" x14ac:dyDescent="0.25">
      <c r="B18" s="47"/>
      <c r="C18" s="57"/>
      <c r="D18" s="69" t="s">
        <v>313</v>
      </c>
      <c r="E18" s="48"/>
      <c r="F18" s="48"/>
      <c r="G18" s="48"/>
      <c r="H18" s="48"/>
      <c r="I18" s="48"/>
      <c r="J18" s="48"/>
      <c r="K18" s="48"/>
      <c r="L18" s="48"/>
      <c r="M18" s="48"/>
      <c r="N18" s="48"/>
      <c r="O18" s="48"/>
      <c r="Q18" s="49"/>
      <c r="R18" s="56" t="s">
        <v>431</v>
      </c>
      <c r="S18" s="56"/>
      <c r="T18" s="49"/>
      <c r="U18" s="49"/>
      <c r="V18" s="49"/>
      <c r="W18" s="49"/>
      <c r="X18" s="49"/>
      <c r="Y18" s="50"/>
      <c r="AA18" s="266" t="s">
        <v>100</v>
      </c>
      <c r="AC18" s="229"/>
      <c r="AD18" s="229"/>
      <c r="AE18" s="229"/>
      <c r="AF18" s="229"/>
      <c r="AG18" s="229"/>
      <c r="AH18" s="229"/>
      <c r="AI18" s="229"/>
      <c r="AJ18" s="229"/>
    </row>
    <row r="19" spans="2:36" x14ac:dyDescent="0.25">
      <c r="B19" s="47"/>
      <c r="C19" s="57"/>
      <c r="D19" s="69" t="s">
        <v>316</v>
      </c>
      <c r="E19" s="48"/>
      <c r="F19" s="48"/>
      <c r="G19" s="48"/>
      <c r="H19" s="48"/>
      <c r="I19" s="48"/>
      <c r="J19" s="48"/>
      <c r="K19" s="48"/>
      <c r="L19" s="48"/>
      <c r="M19" s="48"/>
      <c r="N19" s="198"/>
      <c r="O19" s="48"/>
      <c r="Q19" s="49"/>
      <c r="R19" s="56" t="s">
        <v>294</v>
      </c>
      <c r="S19" s="56"/>
      <c r="T19" s="49"/>
      <c r="U19" s="49"/>
      <c r="V19" s="49"/>
      <c r="W19" s="49"/>
      <c r="X19" s="49"/>
      <c r="Y19" s="50"/>
      <c r="AC19" s="229"/>
      <c r="AD19" s="229"/>
      <c r="AE19" s="229"/>
      <c r="AF19" s="229"/>
      <c r="AG19" s="229"/>
      <c r="AH19" s="229"/>
      <c r="AI19" s="229"/>
      <c r="AJ19" s="229"/>
    </row>
    <row r="20" spans="2:36" x14ac:dyDescent="0.25">
      <c r="B20" s="47"/>
      <c r="C20" s="57"/>
      <c r="D20" s="69" t="s">
        <v>317</v>
      </c>
      <c r="E20" s="48"/>
      <c r="F20" s="48"/>
      <c r="G20" s="48"/>
      <c r="H20" s="48"/>
      <c r="I20" s="48"/>
      <c r="J20" s="48"/>
      <c r="K20" s="48"/>
      <c r="L20" s="48"/>
      <c r="M20" s="48"/>
      <c r="N20" s="198"/>
      <c r="O20" s="48"/>
      <c r="Q20" s="49"/>
      <c r="R20" s="49"/>
      <c r="S20" s="56"/>
      <c r="T20" s="49"/>
      <c r="U20" s="49"/>
      <c r="V20" s="49"/>
      <c r="W20" s="49"/>
      <c r="X20" s="49"/>
      <c r="Y20" s="50"/>
      <c r="AA20" s="244"/>
      <c r="AC20" s="229"/>
      <c r="AD20" s="229"/>
      <c r="AE20" s="229"/>
      <c r="AF20" s="229"/>
      <c r="AG20" s="229"/>
      <c r="AH20" s="229"/>
      <c r="AI20" s="229"/>
      <c r="AJ20" s="229"/>
    </row>
    <row r="21" spans="2:36" x14ac:dyDescent="0.25">
      <c r="B21" s="47"/>
      <c r="C21" s="57"/>
      <c r="D21" s="69" t="s">
        <v>206</v>
      </c>
      <c r="E21" s="48"/>
      <c r="F21" s="48"/>
      <c r="G21" s="48"/>
      <c r="H21" s="48"/>
      <c r="I21" s="48"/>
      <c r="J21" s="48"/>
      <c r="K21" s="48"/>
      <c r="L21" s="48"/>
      <c r="M21" s="48"/>
      <c r="N21" s="198"/>
      <c r="O21" s="48"/>
      <c r="Q21" s="49"/>
      <c r="R21" s="73" t="s">
        <v>348</v>
      </c>
      <c r="S21" s="56"/>
      <c r="T21" s="49"/>
      <c r="U21" s="49"/>
      <c r="V21" s="49"/>
      <c r="W21" s="49"/>
      <c r="X21" s="49"/>
      <c r="Y21" s="50"/>
      <c r="AA21" s="188"/>
      <c r="AC21" s="229"/>
      <c r="AD21" s="229"/>
      <c r="AE21" s="229"/>
      <c r="AF21" s="229"/>
      <c r="AG21" s="229"/>
      <c r="AH21" s="229"/>
      <c r="AI21" s="229"/>
      <c r="AJ21" s="229"/>
    </row>
    <row r="22" spans="2:36" x14ac:dyDescent="0.25">
      <c r="B22" s="47"/>
      <c r="C22" s="57"/>
      <c r="D22" s="69" t="s">
        <v>207</v>
      </c>
      <c r="E22" s="48"/>
      <c r="F22" s="48"/>
      <c r="G22" s="48"/>
      <c r="H22" s="48"/>
      <c r="I22" s="48"/>
      <c r="J22" s="48"/>
      <c r="K22" s="48"/>
      <c r="L22" s="48"/>
      <c r="M22" s="48"/>
      <c r="N22" s="198"/>
      <c r="O22" s="48"/>
      <c r="Q22" s="49"/>
      <c r="R22" s="73" t="s">
        <v>349</v>
      </c>
      <c r="S22" s="73"/>
      <c r="T22" s="50"/>
      <c r="U22" s="50"/>
      <c r="V22" s="50"/>
      <c r="W22" s="50"/>
      <c r="X22" s="50"/>
      <c r="Y22" s="50"/>
      <c r="AA22" s="188"/>
      <c r="AC22" s="229"/>
      <c r="AD22" s="229"/>
      <c r="AE22" s="229"/>
      <c r="AF22" s="229"/>
      <c r="AG22" s="229"/>
      <c r="AH22" s="229"/>
      <c r="AI22" s="229"/>
      <c r="AJ22" s="229"/>
    </row>
    <row r="23" spans="2:36" x14ac:dyDescent="0.25">
      <c r="B23" s="47"/>
      <c r="C23" s="57"/>
      <c r="D23" s="48" t="s">
        <v>307</v>
      </c>
      <c r="E23" s="195"/>
      <c r="F23" s="195"/>
      <c r="G23" s="195"/>
      <c r="H23" s="195"/>
      <c r="I23" s="195"/>
      <c r="J23" s="195"/>
      <c r="K23" s="195"/>
      <c r="L23" s="195"/>
      <c r="M23" s="195"/>
      <c r="N23" s="198"/>
      <c r="O23" s="48"/>
      <c r="Q23" s="49"/>
      <c r="R23" s="73" t="s">
        <v>190</v>
      </c>
      <c r="S23" s="73"/>
      <c r="T23" s="50"/>
      <c r="U23" s="50"/>
      <c r="V23" s="50"/>
      <c r="W23" s="50"/>
      <c r="X23" s="50"/>
      <c r="Y23" s="50"/>
      <c r="AA23" s="188"/>
      <c r="AC23" s="229"/>
      <c r="AD23" s="229"/>
      <c r="AE23" s="229"/>
      <c r="AF23" s="229"/>
      <c r="AG23" s="229"/>
      <c r="AH23" s="229"/>
      <c r="AI23" s="229"/>
      <c r="AJ23" s="229"/>
    </row>
    <row r="24" spans="2:36" x14ac:dyDescent="0.25">
      <c r="B24" s="47"/>
      <c r="C24" s="57"/>
      <c r="D24" s="48" t="s">
        <v>308</v>
      </c>
      <c r="E24" s="195"/>
      <c r="F24" s="195"/>
      <c r="G24" s="195"/>
      <c r="H24" s="195"/>
      <c r="I24" s="195"/>
      <c r="J24" s="195"/>
      <c r="K24" s="195"/>
      <c r="L24" s="195"/>
      <c r="M24" s="195"/>
      <c r="N24" s="198"/>
      <c r="O24" s="48"/>
      <c r="Q24" s="49"/>
      <c r="R24" s="56" t="s">
        <v>110</v>
      </c>
      <c r="S24" s="73"/>
      <c r="T24" s="50"/>
      <c r="U24" s="50"/>
      <c r="V24" s="50"/>
      <c r="W24" s="50"/>
      <c r="X24" s="50"/>
      <c r="Y24" s="50"/>
      <c r="AA24" s="188"/>
      <c r="AC24" s="229"/>
      <c r="AD24" s="229"/>
      <c r="AE24" s="229"/>
      <c r="AF24" s="229"/>
      <c r="AG24" s="229"/>
      <c r="AH24" s="229"/>
      <c r="AI24" s="229"/>
      <c r="AJ24" s="229"/>
    </row>
    <row r="25" spans="2:36" x14ac:dyDescent="0.25">
      <c r="B25" s="47"/>
      <c r="C25" s="57"/>
      <c r="D25" s="48" t="s">
        <v>309</v>
      </c>
      <c r="E25" s="48"/>
      <c r="F25" s="48"/>
      <c r="G25" s="48"/>
      <c r="H25" s="48"/>
      <c r="I25" s="48"/>
      <c r="J25" s="48"/>
      <c r="K25" s="48"/>
      <c r="L25" s="48"/>
      <c r="M25" s="48"/>
      <c r="N25" s="48"/>
      <c r="O25" s="48"/>
      <c r="Q25" s="49"/>
      <c r="R25" s="49"/>
      <c r="S25" s="73"/>
      <c r="T25" s="50"/>
      <c r="U25" s="50"/>
      <c r="V25" s="50"/>
      <c r="W25" s="50"/>
      <c r="X25" s="50"/>
      <c r="Y25" s="50"/>
      <c r="AA25" s="188"/>
      <c r="AC25" s="229"/>
      <c r="AD25" s="229"/>
      <c r="AE25" s="229"/>
      <c r="AF25" s="229"/>
      <c r="AG25" s="229"/>
      <c r="AH25" s="229"/>
      <c r="AI25" s="229"/>
      <c r="AJ25" s="229"/>
    </row>
    <row r="26" spans="2:36" x14ac:dyDescent="0.25">
      <c r="B26" s="47"/>
      <c r="C26" s="57"/>
      <c r="D26" s="48"/>
      <c r="E26" s="72"/>
      <c r="F26" s="70"/>
      <c r="G26" s="70"/>
      <c r="H26" s="70"/>
      <c r="I26" s="48"/>
      <c r="J26" s="48"/>
      <c r="K26" s="48"/>
      <c r="L26" s="48"/>
      <c r="M26" s="48"/>
      <c r="N26" s="48"/>
      <c r="O26" s="48"/>
      <c r="Q26" s="49"/>
      <c r="R26" s="49"/>
      <c r="S26" s="56"/>
      <c r="T26" s="49"/>
      <c r="U26" s="49"/>
      <c r="V26" s="49"/>
      <c r="W26" s="49"/>
      <c r="X26" s="49"/>
      <c r="Y26" s="50"/>
      <c r="AA26" s="188"/>
      <c r="AC26" s="229"/>
      <c r="AD26" s="229"/>
      <c r="AE26" s="229"/>
      <c r="AF26" s="229"/>
      <c r="AG26" s="229"/>
      <c r="AH26" s="229"/>
      <c r="AI26" s="229"/>
      <c r="AJ26" s="229"/>
    </row>
    <row r="27" spans="2:36" x14ac:dyDescent="0.25">
      <c r="B27" s="47"/>
      <c r="C27" s="57"/>
      <c r="D27" s="196" t="s">
        <v>310</v>
      </c>
      <c r="E27" s="48"/>
      <c r="F27" s="48"/>
      <c r="G27" s="48"/>
      <c r="H27" s="48"/>
      <c r="I27" s="48"/>
      <c r="J27" s="48"/>
      <c r="K27" s="48"/>
      <c r="L27" s="48"/>
      <c r="M27" s="48"/>
      <c r="N27" s="48"/>
      <c r="O27" s="48"/>
      <c r="Q27" s="50"/>
      <c r="R27" s="49"/>
      <c r="S27" s="49"/>
      <c r="T27" s="49"/>
      <c r="U27" s="49"/>
      <c r="V27" s="49"/>
      <c r="W27" s="49"/>
      <c r="X27" s="49"/>
      <c r="Y27" s="49"/>
      <c r="AA27" s="183"/>
      <c r="AC27" s="229"/>
      <c r="AD27" s="229"/>
      <c r="AE27" s="229"/>
      <c r="AF27" s="229"/>
      <c r="AG27" s="229"/>
      <c r="AH27" s="229"/>
      <c r="AI27" s="229"/>
      <c r="AJ27" s="229"/>
    </row>
    <row r="28" spans="2:36" ht="18.75" x14ac:dyDescent="0.3">
      <c r="B28" s="47"/>
      <c r="C28" s="57"/>
      <c r="D28" s="197" t="s">
        <v>311</v>
      </c>
      <c r="E28" s="48"/>
      <c r="F28" s="48"/>
      <c r="G28" s="48"/>
      <c r="H28" s="48"/>
      <c r="I28" s="48"/>
      <c r="J28" s="48"/>
      <c r="K28" s="48"/>
      <c r="L28" s="48"/>
      <c r="M28" s="48"/>
      <c r="N28" s="48"/>
      <c r="O28" s="48"/>
      <c r="Q28" s="49"/>
      <c r="R28" s="94" t="s">
        <v>172</v>
      </c>
      <c r="S28" s="94"/>
      <c r="T28" s="165">
        <v>1</v>
      </c>
      <c r="U28" s="83"/>
      <c r="V28" s="94" t="s">
        <v>164</v>
      </c>
      <c r="W28" s="166"/>
      <c r="X28" s="167">
        <f>IF(T28&lt;=1,5,IF(AND(T28&gt;1,T28&lt;=5),10,IF(T28&gt;5,15, "FTE")))</f>
        <v>5</v>
      </c>
      <c r="Y28" s="225"/>
      <c r="AA28" s="183"/>
      <c r="AC28" s="229"/>
      <c r="AD28" s="229"/>
      <c r="AE28" s="229"/>
      <c r="AF28" s="229"/>
      <c r="AG28" s="229"/>
      <c r="AH28" s="229"/>
      <c r="AI28" s="229"/>
      <c r="AJ28" s="229"/>
    </row>
    <row r="29" spans="2:36" ht="18.75" x14ac:dyDescent="0.3">
      <c r="B29" s="47"/>
      <c r="C29" s="57"/>
      <c r="D29" s="48"/>
      <c r="E29" s="220"/>
      <c r="F29" s="70"/>
      <c r="G29" s="70"/>
      <c r="H29" s="70"/>
      <c r="I29" s="48"/>
      <c r="J29" s="48"/>
      <c r="K29" s="48"/>
      <c r="L29" s="48"/>
      <c r="M29" s="48"/>
      <c r="N29" s="48"/>
      <c r="O29" s="48"/>
      <c r="Q29" s="308"/>
      <c r="R29" s="94"/>
      <c r="S29" s="165"/>
      <c r="T29" s="83"/>
      <c r="U29" s="94"/>
      <c r="V29" s="166"/>
      <c r="W29" s="167"/>
      <c r="X29" s="83"/>
      <c r="Y29" s="225"/>
      <c r="AA29" s="183"/>
      <c r="AC29" s="229"/>
      <c r="AD29" s="229"/>
      <c r="AE29" s="229"/>
      <c r="AF29" s="229"/>
      <c r="AG29" s="229"/>
      <c r="AH29" s="229"/>
      <c r="AI29" s="229"/>
      <c r="AJ29" s="229"/>
    </row>
    <row r="30" spans="2:36" x14ac:dyDescent="0.25">
      <c r="B30" s="47"/>
      <c r="C30" s="57"/>
      <c r="D30" s="48" t="s">
        <v>251</v>
      </c>
      <c r="E30" s="273" t="s">
        <v>256</v>
      </c>
      <c r="F30" s="273"/>
      <c r="G30" s="273"/>
      <c r="H30" s="273"/>
      <c r="I30" s="48"/>
      <c r="J30" s="48"/>
      <c r="K30" s="48"/>
      <c r="L30" s="48"/>
      <c r="M30" s="48"/>
      <c r="N30" s="48"/>
      <c r="O30" s="48"/>
      <c r="Q30" s="50"/>
      <c r="R30" s="49"/>
      <c r="S30" s="49"/>
      <c r="T30" s="49"/>
      <c r="U30" s="49"/>
      <c r="V30" s="49"/>
      <c r="W30" s="49"/>
      <c r="X30" s="49"/>
      <c r="Y30" s="50"/>
      <c r="AA30" s="183"/>
      <c r="AC30" s="229"/>
      <c r="AD30" s="229"/>
      <c r="AE30" s="229"/>
      <c r="AF30" s="229"/>
      <c r="AG30" s="229"/>
      <c r="AH30" s="229"/>
      <c r="AI30" s="229"/>
      <c r="AJ30" s="229"/>
    </row>
    <row r="31" spans="2:36" x14ac:dyDescent="0.25">
      <c r="B31" s="47"/>
      <c r="C31" s="47"/>
      <c r="D31" s="48"/>
      <c r="E31" s="48"/>
      <c r="F31" s="48"/>
      <c r="G31" s="48"/>
      <c r="H31" s="48"/>
      <c r="I31" s="48"/>
      <c r="J31" s="48"/>
      <c r="K31" s="48"/>
      <c r="L31" s="48"/>
      <c r="M31" s="48"/>
      <c r="N31" s="48"/>
      <c r="O31" s="48"/>
      <c r="Q31" s="50"/>
      <c r="R31" s="49"/>
      <c r="S31" s="49"/>
      <c r="T31" s="49"/>
      <c r="U31" s="49"/>
      <c r="V31" s="49"/>
      <c r="W31" s="49"/>
      <c r="X31" s="49"/>
      <c r="Y31" s="50"/>
      <c r="AC31" s="229"/>
      <c r="AD31" s="229"/>
      <c r="AE31" s="229"/>
      <c r="AF31" s="229"/>
      <c r="AG31" s="229"/>
      <c r="AH31" s="229"/>
      <c r="AI31" s="229"/>
      <c r="AJ31" s="229"/>
    </row>
    <row r="32" spans="2:36" x14ac:dyDescent="0.25">
      <c r="B32" s="74"/>
      <c r="C32" s="75" t="s">
        <v>4</v>
      </c>
      <c r="D32" s="76" t="s">
        <v>312</v>
      </c>
      <c r="E32" s="56"/>
      <c r="F32" s="56"/>
      <c r="G32" s="56"/>
      <c r="H32" s="56"/>
      <c r="I32" s="56"/>
      <c r="J32" s="56"/>
      <c r="K32" s="56"/>
      <c r="L32" s="56"/>
      <c r="M32" s="56"/>
      <c r="N32" s="68"/>
      <c r="O32" s="56"/>
      <c r="Q32" s="50"/>
      <c r="R32" s="49"/>
      <c r="S32" s="49"/>
      <c r="T32" s="49"/>
      <c r="U32" s="49"/>
      <c r="V32" s="49"/>
      <c r="W32" s="49"/>
      <c r="X32" s="49"/>
      <c r="Y32" s="50"/>
      <c r="AC32" s="229"/>
      <c r="AD32" s="229"/>
      <c r="AE32" s="229"/>
      <c r="AF32" s="229"/>
      <c r="AG32" s="229"/>
      <c r="AH32" s="229"/>
      <c r="AI32" s="229"/>
      <c r="AJ32" s="229"/>
    </row>
    <row r="33" spans="2:36" x14ac:dyDescent="0.25">
      <c r="B33" s="47"/>
      <c r="C33" s="47"/>
      <c r="D33" s="196" t="s">
        <v>260</v>
      </c>
      <c r="E33" s="195"/>
      <c r="F33" s="195"/>
      <c r="G33" s="195"/>
      <c r="H33" s="195"/>
      <c r="I33" s="195"/>
      <c r="J33" s="195"/>
      <c r="K33" s="195"/>
      <c r="L33" s="195"/>
      <c r="M33" s="195"/>
      <c r="N33" s="48"/>
      <c r="O33" s="48"/>
      <c r="Q33" s="50"/>
      <c r="R33" s="49"/>
      <c r="S33" s="49"/>
      <c r="T33" s="49"/>
      <c r="U33" s="49"/>
      <c r="V33" s="49"/>
      <c r="W33" s="49"/>
      <c r="X33" s="49"/>
      <c r="Y33" s="50"/>
      <c r="AC33" s="229"/>
      <c r="AD33" s="229"/>
      <c r="AE33" s="229"/>
      <c r="AF33" s="229"/>
      <c r="AG33" s="229"/>
      <c r="AH33" s="229"/>
      <c r="AI33" s="229"/>
      <c r="AJ33" s="229"/>
    </row>
    <row r="34" spans="2:36" x14ac:dyDescent="0.25">
      <c r="B34" s="47"/>
      <c r="C34" s="47"/>
      <c r="D34" s="196" t="s">
        <v>210</v>
      </c>
      <c r="E34" s="199"/>
      <c r="F34" s="199"/>
      <c r="G34" s="199"/>
      <c r="H34" s="199"/>
      <c r="I34" s="199"/>
      <c r="J34" s="199"/>
      <c r="K34" s="195"/>
      <c r="L34" s="195"/>
      <c r="M34" s="195"/>
      <c r="N34" s="48"/>
      <c r="O34" s="48"/>
      <c r="Q34" s="50"/>
      <c r="R34" s="73"/>
      <c r="S34" s="73"/>
      <c r="T34" s="50"/>
      <c r="U34" s="50"/>
      <c r="V34" s="50"/>
      <c r="W34" s="50"/>
      <c r="X34" s="50"/>
      <c r="Y34" s="50"/>
      <c r="AC34" s="229"/>
      <c r="AD34" s="229"/>
      <c r="AE34" s="229"/>
      <c r="AF34" s="229"/>
      <c r="AG34" s="229"/>
      <c r="AH34" s="229"/>
      <c r="AI34" s="229"/>
      <c r="AJ34" s="229"/>
    </row>
    <row r="35" spans="2:36" x14ac:dyDescent="0.25">
      <c r="B35" s="47"/>
      <c r="C35" s="47"/>
      <c r="D35" s="197" t="s">
        <v>208</v>
      </c>
      <c r="E35" s="199"/>
      <c r="F35" s="199"/>
      <c r="G35" s="199"/>
      <c r="H35" s="199"/>
      <c r="I35" s="199"/>
      <c r="J35" s="199"/>
      <c r="K35" s="195"/>
      <c r="L35" s="195"/>
      <c r="M35" s="195"/>
      <c r="N35" s="48"/>
      <c r="O35" s="48"/>
      <c r="Q35" s="50"/>
      <c r="R35" s="73"/>
      <c r="S35" s="73"/>
      <c r="T35" s="50"/>
      <c r="U35" s="50"/>
      <c r="V35" s="50"/>
      <c r="W35" s="50"/>
      <c r="X35" s="50"/>
      <c r="Y35" s="50"/>
      <c r="AC35" s="229"/>
      <c r="AD35" s="229"/>
      <c r="AE35" s="229"/>
      <c r="AF35" s="229"/>
      <c r="AG35" s="229"/>
      <c r="AH35" s="229"/>
      <c r="AI35" s="229"/>
      <c r="AJ35" s="229"/>
    </row>
    <row r="36" spans="2:36" x14ac:dyDescent="0.25">
      <c r="B36" s="47"/>
      <c r="C36" s="47"/>
      <c r="D36" s="195" t="s">
        <v>209</v>
      </c>
      <c r="E36" s="199"/>
      <c r="F36" s="199"/>
      <c r="G36" s="199"/>
      <c r="H36" s="199"/>
      <c r="I36" s="199"/>
      <c r="J36" s="199"/>
      <c r="K36" s="195"/>
      <c r="L36" s="195"/>
      <c r="M36" s="195"/>
      <c r="N36" s="71" t="s">
        <v>163</v>
      </c>
      <c r="O36" s="48"/>
      <c r="Q36" s="50"/>
      <c r="R36" s="73"/>
      <c r="S36" s="73"/>
      <c r="T36" s="50"/>
      <c r="U36" s="50"/>
      <c r="V36" s="50"/>
      <c r="W36" s="50"/>
      <c r="X36" s="50"/>
      <c r="Y36" s="50"/>
      <c r="AC36" s="229"/>
      <c r="AD36" s="229"/>
      <c r="AE36" s="229"/>
      <c r="AF36" s="229"/>
      <c r="AG36" s="229"/>
      <c r="AH36" s="229"/>
      <c r="AI36" s="229"/>
      <c r="AJ36" s="229"/>
    </row>
    <row r="37" spans="2:36" x14ac:dyDescent="0.25">
      <c r="B37" s="47"/>
      <c r="C37" s="47"/>
      <c r="D37" s="48" t="s">
        <v>251</v>
      </c>
      <c r="E37" s="273" t="s">
        <v>252</v>
      </c>
      <c r="F37" s="273"/>
      <c r="G37" s="273"/>
      <c r="H37" s="273"/>
      <c r="I37" s="48"/>
      <c r="J37" s="48"/>
      <c r="K37" s="48"/>
      <c r="L37" s="48"/>
      <c r="M37" s="48"/>
      <c r="N37" s="77"/>
      <c r="O37" s="48"/>
      <c r="Q37" s="50"/>
      <c r="R37" s="73"/>
      <c r="S37" s="73"/>
      <c r="T37" s="50"/>
      <c r="U37" s="50"/>
      <c r="V37" s="50"/>
      <c r="W37" s="50"/>
      <c r="X37" s="50"/>
      <c r="Y37" s="50"/>
      <c r="AC37" s="229"/>
      <c r="AD37" s="229"/>
      <c r="AE37" s="229"/>
      <c r="AF37" s="229"/>
      <c r="AG37" s="229"/>
      <c r="AH37" s="229"/>
      <c r="AI37" s="229"/>
      <c r="AJ37" s="229"/>
    </row>
    <row r="38" spans="2:36" x14ac:dyDescent="0.25">
      <c r="B38" s="47"/>
      <c r="C38" s="47"/>
      <c r="D38" s="48"/>
      <c r="E38" s="48"/>
      <c r="F38" s="48"/>
      <c r="G38" s="48"/>
      <c r="H38" s="48"/>
      <c r="I38" s="48"/>
      <c r="J38" s="48"/>
      <c r="K38" s="48"/>
      <c r="L38" s="48"/>
      <c r="M38" s="78" t="s">
        <v>427</v>
      </c>
      <c r="N38" s="103">
        <f>COUNTIFS(N15:N32, "NC")</f>
        <v>0</v>
      </c>
      <c r="O38" s="48"/>
      <c r="Q38" s="50"/>
      <c r="R38" s="73"/>
      <c r="S38" s="73"/>
      <c r="T38" s="50"/>
      <c r="U38" s="50"/>
      <c r="V38" s="50"/>
      <c r="W38" s="50"/>
      <c r="X38" s="50"/>
      <c r="Y38" s="50"/>
      <c r="AC38" s="229"/>
      <c r="AD38" s="229"/>
      <c r="AE38" s="229"/>
      <c r="AF38" s="229"/>
      <c r="AG38" s="229"/>
      <c r="AH38" s="229"/>
      <c r="AI38" s="229"/>
      <c r="AJ38" s="229"/>
    </row>
    <row r="39" spans="2:36" ht="15.75" x14ac:dyDescent="0.25">
      <c r="B39" s="47"/>
      <c r="C39" s="47"/>
      <c r="D39" s="79" t="s">
        <v>109</v>
      </c>
      <c r="E39" s="48"/>
      <c r="F39" s="48"/>
      <c r="G39" s="48"/>
      <c r="H39" s="48"/>
      <c r="I39" s="48"/>
      <c r="J39" s="48"/>
      <c r="K39" s="48"/>
      <c r="L39" s="48"/>
      <c r="M39" s="48"/>
      <c r="N39" s="48"/>
      <c r="O39" s="48"/>
      <c r="Q39" s="50"/>
      <c r="R39" s="73"/>
      <c r="S39" s="73"/>
      <c r="T39" s="50"/>
      <c r="U39" s="50"/>
      <c r="V39" s="50"/>
      <c r="W39" s="50"/>
      <c r="X39" s="50"/>
      <c r="Y39" s="50"/>
      <c r="AC39" s="229"/>
      <c r="AD39" s="229"/>
      <c r="AE39" s="229"/>
      <c r="AF39" s="229"/>
      <c r="AG39" s="229"/>
      <c r="AH39" s="229"/>
      <c r="AI39" s="229"/>
      <c r="AJ39" s="229"/>
    </row>
    <row r="40" spans="2:36" x14ac:dyDescent="0.25">
      <c r="B40" s="47"/>
      <c r="C40" s="47"/>
      <c r="D40" s="52"/>
      <c r="E40" s="48"/>
      <c r="F40" s="48"/>
      <c r="G40" s="48"/>
      <c r="H40" s="48"/>
      <c r="I40" s="48"/>
      <c r="J40" s="48"/>
      <c r="K40" s="48"/>
      <c r="L40" s="48"/>
      <c r="M40" s="48"/>
      <c r="N40" s="48"/>
      <c r="O40" s="48"/>
      <c r="Q40" s="50"/>
      <c r="R40" s="49"/>
      <c r="S40" s="73"/>
      <c r="T40" s="50"/>
      <c r="U40" s="50"/>
      <c r="V40" s="50"/>
      <c r="W40" s="50"/>
      <c r="X40" s="50"/>
      <c r="Y40" s="50"/>
      <c r="AC40" s="229"/>
      <c r="AD40" s="229"/>
      <c r="AE40" s="229"/>
      <c r="AF40" s="229"/>
      <c r="AG40" s="229"/>
      <c r="AH40" s="229"/>
      <c r="AI40" s="229"/>
      <c r="AJ40" s="229"/>
    </row>
    <row r="41" spans="2:36" x14ac:dyDescent="0.25">
      <c r="B41" s="64"/>
      <c r="C41" s="75" t="s">
        <v>5</v>
      </c>
      <c r="D41" s="76" t="s">
        <v>296</v>
      </c>
      <c r="E41" s="56"/>
      <c r="F41" s="56"/>
      <c r="G41" s="56"/>
      <c r="H41" s="56"/>
      <c r="I41" s="56"/>
      <c r="J41" s="56"/>
      <c r="K41" s="49"/>
      <c r="L41" s="49"/>
      <c r="M41" s="49"/>
      <c r="N41" s="68"/>
      <c r="O41" s="49"/>
      <c r="Q41" s="49"/>
      <c r="R41" s="49"/>
      <c r="S41" s="56"/>
      <c r="T41" s="49"/>
      <c r="U41" s="49"/>
      <c r="V41" s="49"/>
      <c r="W41" s="49"/>
      <c r="X41" s="49"/>
      <c r="Y41" s="49"/>
      <c r="AC41" s="229"/>
      <c r="AD41" s="229"/>
      <c r="AE41" s="229"/>
      <c r="AF41" s="229"/>
      <c r="AG41" s="229"/>
      <c r="AH41" s="229"/>
      <c r="AI41" s="229"/>
      <c r="AJ41" s="229"/>
    </row>
    <row r="42" spans="2:36" x14ac:dyDescent="0.25">
      <c r="B42" s="47"/>
      <c r="C42" s="47"/>
      <c r="D42" s="221" t="s">
        <v>314</v>
      </c>
      <c r="E42" s="48"/>
      <c r="F42" s="48"/>
      <c r="G42" s="48"/>
      <c r="H42" s="48"/>
      <c r="I42" s="48"/>
      <c r="J42" s="48"/>
      <c r="K42" s="48"/>
      <c r="L42" s="48"/>
      <c r="M42" s="48"/>
      <c r="N42" s="48"/>
      <c r="O42" s="48"/>
      <c r="Q42" s="49"/>
      <c r="R42" s="49"/>
      <c r="S42" s="49"/>
      <c r="T42" s="49"/>
      <c r="U42" s="49"/>
      <c r="V42" s="49"/>
      <c r="W42" s="49"/>
      <c r="X42" s="49"/>
      <c r="Y42" s="49"/>
      <c r="AC42" s="229"/>
      <c r="AD42" s="229"/>
      <c r="AE42" s="229"/>
      <c r="AF42" s="229"/>
      <c r="AG42" s="229"/>
      <c r="AH42" s="229"/>
      <c r="AI42" s="229"/>
      <c r="AJ42" s="229"/>
    </row>
    <row r="43" spans="2:36" x14ac:dyDescent="0.25">
      <c r="B43" s="47"/>
      <c r="C43" s="47"/>
      <c r="D43" s="221" t="s">
        <v>319</v>
      </c>
      <c r="E43" s="48"/>
      <c r="F43" s="48"/>
      <c r="G43" s="48"/>
      <c r="H43" s="48"/>
      <c r="I43" s="48"/>
      <c r="J43" s="48"/>
      <c r="K43" s="48"/>
      <c r="L43" s="48"/>
      <c r="M43" s="48"/>
      <c r="N43" s="48"/>
      <c r="O43" s="48"/>
      <c r="Q43" s="49"/>
      <c r="R43" s="49"/>
      <c r="S43" s="49"/>
      <c r="T43" s="49"/>
      <c r="U43" s="49"/>
      <c r="V43" s="49"/>
      <c r="W43" s="49"/>
      <c r="X43" s="49"/>
      <c r="Y43" s="49"/>
      <c r="AC43" s="229"/>
      <c r="AD43" s="229"/>
      <c r="AE43" s="229"/>
      <c r="AF43" s="229"/>
      <c r="AG43" s="229"/>
      <c r="AH43" s="229"/>
      <c r="AI43" s="229"/>
      <c r="AJ43" s="229"/>
    </row>
    <row r="44" spans="2:36" x14ac:dyDescent="0.25">
      <c r="B44" s="47"/>
      <c r="C44" s="47"/>
      <c r="D44" s="221" t="s">
        <v>320</v>
      </c>
      <c r="E44" s="48"/>
      <c r="F44" s="48"/>
      <c r="G44" s="48"/>
      <c r="H44" s="48"/>
      <c r="I44" s="48"/>
      <c r="J44" s="48"/>
      <c r="K44" s="48"/>
      <c r="L44" s="48"/>
      <c r="M44" s="48"/>
      <c r="N44" s="71" t="s">
        <v>163</v>
      </c>
      <c r="O44" s="48"/>
      <c r="Q44" s="49"/>
      <c r="R44" s="49"/>
      <c r="S44" s="49"/>
      <c r="T44" s="49"/>
      <c r="U44" s="49"/>
      <c r="V44" s="49"/>
      <c r="W44" s="49"/>
      <c r="X44" s="49"/>
      <c r="Y44" s="49"/>
      <c r="AC44" s="229"/>
      <c r="AD44" s="229"/>
      <c r="AE44" s="229"/>
      <c r="AF44" s="229"/>
      <c r="AG44" s="229"/>
      <c r="AH44" s="229"/>
      <c r="AI44" s="229"/>
      <c r="AJ44" s="229"/>
    </row>
    <row r="45" spans="2:36" x14ac:dyDescent="0.25">
      <c r="B45" s="47"/>
      <c r="C45" s="47"/>
      <c r="D45" s="221"/>
      <c r="E45" s="48"/>
      <c r="F45" s="48"/>
      <c r="G45" s="48"/>
      <c r="H45" s="48"/>
      <c r="I45" s="48"/>
      <c r="J45" s="48"/>
      <c r="K45" s="48"/>
      <c r="L45" s="48"/>
      <c r="M45" s="48"/>
      <c r="N45" s="198"/>
      <c r="O45" s="48"/>
      <c r="Q45" s="49"/>
      <c r="R45" s="49"/>
      <c r="S45" s="49"/>
      <c r="T45" s="49"/>
      <c r="U45" s="49"/>
      <c r="V45" s="49"/>
      <c r="W45" s="49"/>
      <c r="X45" s="49"/>
      <c r="Y45" s="49"/>
      <c r="AC45" s="229"/>
      <c r="AD45" s="229"/>
      <c r="AE45" s="229"/>
      <c r="AF45" s="229"/>
      <c r="AG45" s="229"/>
      <c r="AH45" s="229"/>
      <c r="AI45" s="229"/>
      <c r="AJ45" s="229"/>
    </row>
    <row r="46" spans="2:36" x14ac:dyDescent="0.25">
      <c r="B46" s="47"/>
      <c r="C46" s="47"/>
      <c r="D46" s="197" t="s">
        <v>206</v>
      </c>
      <c r="E46" s="195"/>
      <c r="F46" s="195"/>
      <c r="G46" s="195"/>
      <c r="H46" s="195"/>
      <c r="I46" s="195"/>
      <c r="J46" s="195"/>
      <c r="K46" s="195"/>
      <c r="L46" s="195"/>
      <c r="M46" s="195"/>
      <c r="N46" s="198"/>
      <c r="O46" s="48"/>
      <c r="Q46" s="49"/>
      <c r="R46" s="49"/>
      <c r="S46" s="49"/>
      <c r="T46" s="49"/>
      <c r="U46" s="49"/>
      <c r="V46" s="49"/>
      <c r="W46" s="49"/>
      <c r="X46" s="49"/>
      <c r="Y46" s="49"/>
      <c r="AC46" s="229"/>
      <c r="AD46" s="229"/>
      <c r="AE46" s="229"/>
      <c r="AF46" s="229"/>
      <c r="AG46" s="229"/>
      <c r="AH46" s="229"/>
      <c r="AI46" s="229"/>
      <c r="AJ46" s="229"/>
    </row>
    <row r="47" spans="2:36" x14ac:dyDescent="0.25">
      <c r="B47" s="47"/>
      <c r="C47" s="47"/>
      <c r="D47" s="222" t="s">
        <v>207</v>
      </c>
      <c r="E47" s="195"/>
      <c r="F47" s="195"/>
      <c r="G47" s="195"/>
      <c r="H47" s="195"/>
      <c r="I47" s="195"/>
      <c r="J47" s="195"/>
      <c r="K47" s="195"/>
      <c r="L47" s="195"/>
      <c r="M47" s="195"/>
      <c r="N47" s="198"/>
      <c r="O47" s="48"/>
      <c r="Q47" s="49"/>
      <c r="R47" s="49"/>
      <c r="S47" s="49"/>
      <c r="T47" s="49"/>
      <c r="U47" s="49"/>
      <c r="V47" s="49"/>
      <c r="W47" s="49"/>
      <c r="X47" s="49"/>
      <c r="Y47" s="49"/>
      <c r="AC47" s="229"/>
      <c r="AD47" s="229"/>
      <c r="AE47" s="229"/>
      <c r="AF47" s="229"/>
      <c r="AG47" s="229"/>
      <c r="AH47" s="229"/>
      <c r="AI47" s="229"/>
      <c r="AJ47" s="229"/>
    </row>
    <row r="48" spans="2:36" x14ac:dyDescent="0.25">
      <c r="B48" s="47"/>
      <c r="C48" s="47"/>
      <c r="D48" s="223" t="s">
        <v>307</v>
      </c>
      <c r="E48" s="195"/>
      <c r="F48" s="195"/>
      <c r="G48" s="195"/>
      <c r="H48" s="195"/>
      <c r="I48" s="195"/>
      <c r="J48" s="195"/>
      <c r="K48" s="195"/>
      <c r="L48" s="195"/>
      <c r="M48" s="195"/>
      <c r="N48" s="198"/>
      <c r="O48" s="48"/>
      <c r="Q48" s="49"/>
      <c r="R48" s="49"/>
      <c r="S48" s="49"/>
      <c r="T48" s="49"/>
      <c r="U48" s="49"/>
      <c r="V48" s="49"/>
      <c r="W48" s="49"/>
      <c r="X48" s="49"/>
      <c r="Y48" s="49"/>
      <c r="AC48" s="229"/>
      <c r="AD48" s="229"/>
      <c r="AE48" s="229"/>
      <c r="AF48" s="229"/>
      <c r="AG48" s="229"/>
      <c r="AH48" s="229"/>
      <c r="AI48" s="229"/>
      <c r="AJ48" s="229"/>
    </row>
    <row r="49" spans="2:36" ht="15" customHeight="1" x14ac:dyDescent="0.3">
      <c r="B49" s="47"/>
      <c r="C49" s="47"/>
      <c r="D49" s="223" t="s">
        <v>308</v>
      </c>
      <c r="E49" s="70"/>
      <c r="F49" s="70"/>
      <c r="G49" s="70"/>
      <c r="H49" s="48"/>
      <c r="I49" s="48"/>
      <c r="J49" s="48"/>
      <c r="K49" s="48"/>
      <c r="L49" s="48"/>
      <c r="M49" s="48"/>
      <c r="N49" s="48"/>
      <c r="O49" s="48"/>
      <c r="Q49" s="49"/>
      <c r="R49" s="49"/>
      <c r="S49" s="49"/>
      <c r="T49" s="49"/>
      <c r="U49" s="49"/>
      <c r="V49" s="49"/>
      <c r="W49" s="49"/>
      <c r="X49" s="49"/>
      <c r="Y49" s="225"/>
      <c r="AC49" s="229"/>
      <c r="AD49" s="229"/>
      <c r="AE49" s="229"/>
      <c r="AF49" s="229"/>
      <c r="AG49" s="229"/>
      <c r="AH49" s="229"/>
      <c r="AI49" s="229"/>
      <c r="AJ49" s="229"/>
    </row>
    <row r="50" spans="2:36" ht="15" customHeight="1" x14ac:dyDescent="0.3">
      <c r="B50" s="47"/>
      <c r="C50" s="47"/>
      <c r="D50" s="223" t="s">
        <v>309</v>
      </c>
      <c r="E50" s="70"/>
      <c r="F50" s="70"/>
      <c r="G50" s="70"/>
      <c r="H50" s="48"/>
      <c r="I50" s="48"/>
      <c r="J50" s="48"/>
      <c r="K50" s="48"/>
      <c r="L50" s="48"/>
      <c r="M50" s="48"/>
      <c r="N50" s="48"/>
      <c r="O50" s="48"/>
      <c r="Q50" s="49"/>
      <c r="R50" s="50"/>
      <c r="S50" s="49"/>
      <c r="T50" s="49"/>
      <c r="U50" s="49"/>
      <c r="V50" s="49"/>
      <c r="W50" s="49"/>
      <c r="X50" s="49"/>
      <c r="Y50" s="225"/>
      <c r="AC50" s="229"/>
      <c r="AD50" s="229"/>
      <c r="AE50" s="229"/>
      <c r="AF50" s="229"/>
      <c r="AG50" s="229"/>
      <c r="AH50" s="229"/>
      <c r="AI50" s="229"/>
      <c r="AJ50" s="229"/>
    </row>
    <row r="51" spans="2:36" ht="15" customHeight="1" x14ac:dyDescent="0.3">
      <c r="B51" s="47"/>
      <c r="C51" s="47"/>
      <c r="D51" s="223"/>
      <c r="E51" s="70"/>
      <c r="F51" s="70"/>
      <c r="G51" s="70"/>
      <c r="H51" s="48"/>
      <c r="I51" s="48"/>
      <c r="J51" s="48"/>
      <c r="K51" s="48"/>
      <c r="L51" s="48"/>
      <c r="M51" s="48"/>
      <c r="N51" s="48"/>
      <c r="O51" s="48"/>
      <c r="Q51" s="49"/>
      <c r="R51" s="73"/>
      <c r="S51" s="49"/>
      <c r="T51" s="49"/>
      <c r="U51" s="49"/>
      <c r="V51" s="49"/>
      <c r="W51" s="49"/>
      <c r="X51" s="49"/>
      <c r="Y51" s="225"/>
      <c r="AC51" s="229"/>
      <c r="AD51" s="229"/>
      <c r="AE51" s="229"/>
      <c r="AF51" s="229"/>
      <c r="AG51" s="229"/>
      <c r="AH51" s="229"/>
      <c r="AI51" s="229"/>
      <c r="AJ51" s="229"/>
    </row>
    <row r="52" spans="2:36" ht="15" customHeight="1" x14ac:dyDescent="0.3">
      <c r="B52" s="47"/>
      <c r="C52" s="47"/>
      <c r="D52" s="223" t="s">
        <v>318</v>
      </c>
      <c r="E52" s="70"/>
      <c r="F52" s="70"/>
      <c r="G52" s="70"/>
      <c r="H52" s="48"/>
      <c r="I52" s="48"/>
      <c r="J52" s="48"/>
      <c r="K52" s="48"/>
      <c r="L52" s="48"/>
      <c r="M52" s="48"/>
      <c r="N52" s="48"/>
      <c r="O52" s="48"/>
      <c r="Q52" s="49"/>
      <c r="R52" s="73"/>
      <c r="S52" s="49"/>
      <c r="T52" s="49"/>
      <c r="U52" s="49"/>
      <c r="V52" s="49"/>
      <c r="W52" s="49"/>
      <c r="X52" s="49"/>
      <c r="Y52" s="225"/>
      <c r="AC52" s="229"/>
      <c r="AD52" s="229"/>
      <c r="AE52" s="229"/>
      <c r="AF52" s="229"/>
      <c r="AG52" s="229"/>
      <c r="AH52" s="229"/>
      <c r="AI52" s="229"/>
      <c r="AJ52" s="229"/>
    </row>
    <row r="53" spans="2:36" ht="15" customHeight="1" x14ac:dyDescent="0.3">
      <c r="B53" s="47"/>
      <c r="C53" s="47"/>
      <c r="D53" s="197" t="s">
        <v>311</v>
      </c>
      <c r="E53" s="70"/>
      <c r="F53" s="70"/>
      <c r="G53" s="70"/>
      <c r="H53" s="48"/>
      <c r="I53" s="48"/>
      <c r="J53" s="48"/>
      <c r="K53" s="48"/>
      <c r="L53" s="48"/>
      <c r="M53" s="48"/>
      <c r="N53" s="48"/>
      <c r="O53" s="48"/>
      <c r="Q53" s="49"/>
      <c r="R53" s="73"/>
      <c r="S53" s="49"/>
      <c r="T53" s="49"/>
      <c r="U53" s="49"/>
      <c r="V53" s="49"/>
      <c r="W53" s="49"/>
      <c r="X53" s="49"/>
      <c r="Y53" s="225"/>
      <c r="AC53" s="229"/>
      <c r="AD53" s="229"/>
      <c r="AE53" s="229"/>
      <c r="AF53" s="229"/>
      <c r="AG53" s="229"/>
      <c r="AH53" s="229"/>
      <c r="AI53" s="229"/>
      <c r="AJ53" s="229"/>
    </row>
    <row r="54" spans="2:36" ht="15" customHeight="1" x14ac:dyDescent="0.3">
      <c r="B54" s="47"/>
      <c r="C54" s="47"/>
      <c r="D54" s="197"/>
      <c r="E54" s="70"/>
      <c r="F54" s="70"/>
      <c r="G54" s="70"/>
      <c r="H54" s="48"/>
      <c r="I54" s="48"/>
      <c r="J54" s="48"/>
      <c r="K54" s="48"/>
      <c r="L54" s="48"/>
      <c r="M54" s="48"/>
      <c r="N54" s="48"/>
      <c r="O54" s="48"/>
      <c r="Q54" s="49"/>
      <c r="R54" s="56"/>
      <c r="S54" s="49"/>
      <c r="T54" s="49"/>
      <c r="U54" s="49"/>
      <c r="V54" s="49"/>
      <c r="W54" s="49"/>
      <c r="X54" s="49"/>
      <c r="Y54" s="225"/>
      <c r="AC54" s="229"/>
      <c r="AD54" s="229"/>
      <c r="AE54" s="229"/>
      <c r="AF54" s="229"/>
      <c r="AG54" s="229"/>
      <c r="AH54" s="229"/>
      <c r="AI54" s="229"/>
      <c r="AJ54" s="229"/>
    </row>
    <row r="55" spans="2:36" ht="15" customHeight="1" x14ac:dyDescent="0.25">
      <c r="B55" s="47"/>
      <c r="C55" s="47"/>
      <c r="D55" s="223" t="s">
        <v>251</v>
      </c>
      <c r="E55" s="273" t="s">
        <v>255</v>
      </c>
      <c r="F55" s="273"/>
      <c r="G55" s="273"/>
      <c r="H55" s="273"/>
      <c r="I55" s="48"/>
      <c r="J55" s="48"/>
      <c r="K55" s="48"/>
      <c r="L55" s="48"/>
      <c r="M55" s="48"/>
      <c r="N55" s="48"/>
      <c r="O55" s="48"/>
      <c r="Q55" s="49"/>
      <c r="R55" s="49"/>
      <c r="S55" s="49"/>
      <c r="T55" s="49"/>
      <c r="U55" s="49"/>
      <c r="V55" s="49"/>
      <c r="W55" s="49"/>
      <c r="X55" s="49"/>
      <c r="Y55" s="49"/>
      <c r="AC55" s="229"/>
      <c r="AD55" s="229"/>
      <c r="AE55" s="229"/>
      <c r="AF55" s="229"/>
      <c r="AG55" s="229"/>
      <c r="AH55" s="229"/>
      <c r="AI55" s="229"/>
      <c r="AJ55" s="229"/>
    </row>
    <row r="56" spans="2:36" x14ac:dyDescent="0.25">
      <c r="B56" s="47"/>
      <c r="C56" s="47"/>
      <c r="D56" s="59"/>
      <c r="E56" s="59"/>
      <c r="F56" s="48"/>
      <c r="G56" s="70"/>
      <c r="H56" s="48"/>
      <c r="I56" s="48"/>
      <c r="J56" s="48"/>
      <c r="K56" s="48"/>
      <c r="L56" s="48"/>
      <c r="M56" s="48"/>
      <c r="N56" s="48"/>
      <c r="O56" s="48"/>
      <c r="Q56" s="49"/>
      <c r="R56" s="49"/>
      <c r="S56" s="49"/>
      <c r="T56" s="49"/>
      <c r="U56" s="67"/>
      <c r="V56" s="49"/>
      <c r="W56" s="49"/>
      <c r="X56" s="49"/>
      <c r="Y56" s="49"/>
      <c r="AC56" s="229"/>
      <c r="AD56" s="229"/>
      <c r="AE56" s="229"/>
      <c r="AF56" s="229"/>
      <c r="AG56" s="229"/>
      <c r="AH56" s="229"/>
      <c r="AI56" s="229"/>
      <c r="AJ56" s="229"/>
    </row>
    <row r="57" spans="2:36" x14ac:dyDescent="0.25">
      <c r="B57" s="64"/>
      <c r="C57" s="75" t="s">
        <v>6</v>
      </c>
      <c r="D57" s="76" t="s">
        <v>429</v>
      </c>
      <c r="E57" s="56"/>
      <c r="F57" s="56"/>
      <c r="G57" s="56"/>
      <c r="H57" s="56"/>
      <c r="I57" s="56"/>
      <c r="J57" s="56"/>
      <c r="K57" s="49"/>
      <c r="L57" s="49"/>
      <c r="M57" s="49"/>
      <c r="N57" s="68"/>
      <c r="O57" s="49"/>
      <c r="Q57" s="49"/>
      <c r="R57" s="49"/>
      <c r="S57" s="49"/>
      <c r="T57" s="49"/>
      <c r="U57" s="67"/>
      <c r="V57" s="49"/>
      <c r="W57" s="49"/>
      <c r="X57" s="49"/>
      <c r="Y57" s="49"/>
      <c r="AC57" s="229"/>
      <c r="AD57" s="229"/>
      <c r="AE57" s="229"/>
      <c r="AF57" s="229"/>
      <c r="AG57" s="229"/>
      <c r="AH57" s="229"/>
      <c r="AI57" s="229"/>
      <c r="AJ57" s="229"/>
    </row>
    <row r="58" spans="2:36" x14ac:dyDescent="0.25">
      <c r="B58" s="47"/>
      <c r="C58" s="47"/>
      <c r="D58" s="48"/>
      <c r="E58" s="48"/>
      <c r="F58" s="48"/>
      <c r="G58" s="48"/>
      <c r="H58" s="48"/>
      <c r="I58" s="48"/>
      <c r="J58" s="48"/>
      <c r="K58" s="48"/>
      <c r="L58" s="48"/>
      <c r="M58" s="48"/>
      <c r="N58" s="48"/>
      <c r="O58" s="48"/>
      <c r="Q58" s="49"/>
      <c r="R58" s="49"/>
      <c r="S58" s="49"/>
      <c r="T58" s="49"/>
      <c r="U58" s="49"/>
      <c r="V58" s="49"/>
      <c r="W58" s="49"/>
      <c r="X58" s="49"/>
      <c r="Y58" s="49"/>
      <c r="AC58" s="229"/>
      <c r="AD58" s="229"/>
      <c r="AE58" s="229"/>
      <c r="AF58" s="229"/>
      <c r="AG58" s="229"/>
      <c r="AH58" s="229"/>
      <c r="AI58" s="229"/>
      <c r="AJ58" s="229"/>
    </row>
    <row r="59" spans="2:36" x14ac:dyDescent="0.25">
      <c r="B59" s="47"/>
      <c r="C59" s="47"/>
      <c r="D59" s="59" t="s">
        <v>70</v>
      </c>
      <c r="E59" s="273" t="s">
        <v>254</v>
      </c>
      <c r="F59" s="273"/>
      <c r="G59" s="273"/>
      <c r="H59" s="273"/>
      <c r="I59" s="292"/>
      <c r="J59" s="292"/>
      <c r="K59" s="48"/>
      <c r="L59" s="48"/>
      <c r="M59" s="48"/>
      <c r="N59" s="71" t="s">
        <v>163</v>
      </c>
      <c r="O59" s="48"/>
      <c r="Q59" s="49"/>
      <c r="R59" s="49"/>
      <c r="S59" s="49"/>
      <c r="T59" s="49"/>
      <c r="U59" s="49"/>
      <c r="V59" s="49"/>
      <c r="W59" s="49"/>
      <c r="X59" s="49"/>
      <c r="Y59" s="49"/>
      <c r="AC59" s="229"/>
      <c r="AD59" s="229"/>
      <c r="AE59" s="229"/>
      <c r="AF59" s="229"/>
      <c r="AG59" s="229"/>
      <c r="AH59" s="229"/>
      <c r="AI59" s="229"/>
      <c r="AJ59" s="229"/>
    </row>
    <row r="60" spans="2:36" x14ac:dyDescent="0.25">
      <c r="B60" s="47"/>
      <c r="C60" s="47"/>
      <c r="D60" s="48"/>
      <c r="E60" s="48"/>
      <c r="F60" s="48"/>
      <c r="G60" s="48"/>
      <c r="H60" s="48"/>
      <c r="I60" s="48"/>
      <c r="J60" s="48"/>
      <c r="K60" s="48"/>
      <c r="L60" s="48"/>
      <c r="M60" s="48"/>
      <c r="N60" s="48"/>
      <c r="O60" s="48"/>
      <c r="Q60" s="49"/>
      <c r="R60" s="49"/>
      <c r="S60" s="49"/>
      <c r="T60" s="49"/>
      <c r="U60" s="49"/>
      <c r="V60" s="49"/>
      <c r="W60" s="49"/>
      <c r="X60" s="49"/>
      <c r="Y60" s="49"/>
      <c r="AC60" s="229"/>
      <c r="AD60" s="229"/>
      <c r="AE60" s="229"/>
      <c r="AF60" s="229"/>
      <c r="AG60" s="229"/>
      <c r="AH60" s="229"/>
      <c r="AI60" s="229"/>
      <c r="AJ60" s="229"/>
    </row>
    <row r="61" spans="2:36" x14ac:dyDescent="0.25">
      <c r="B61" s="47"/>
      <c r="C61" s="47"/>
      <c r="D61" s="48"/>
      <c r="E61" s="48"/>
      <c r="F61" s="48"/>
      <c r="G61" s="48"/>
      <c r="H61" s="48"/>
      <c r="I61" s="48"/>
      <c r="J61" s="48"/>
      <c r="K61" s="48"/>
      <c r="L61" s="48"/>
      <c r="M61" s="48"/>
      <c r="N61" s="48"/>
      <c r="O61" s="48"/>
      <c r="Q61" s="49"/>
      <c r="R61" s="49"/>
      <c r="S61" s="49"/>
      <c r="T61" s="49"/>
      <c r="U61" s="49"/>
      <c r="V61" s="49"/>
      <c r="W61" s="49"/>
      <c r="X61" s="49"/>
      <c r="Y61" s="49"/>
      <c r="AC61" s="229"/>
      <c r="AD61" s="229"/>
      <c r="AE61" s="229"/>
      <c r="AF61" s="229"/>
      <c r="AG61" s="229"/>
      <c r="AH61" s="229"/>
      <c r="AI61" s="229"/>
      <c r="AJ61" s="229"/>
    </row>
    <row r="62" spans="2:36" x14ac:dyDescent="0.25">
      <c r="B62" s="74"/>
      <c r="C62" s="75" t="s">
        <v>7</v>
      </c>
      <c r="D62" s="76" t="s">
        <v>263</v>
      </c>
      <c r="E62" s="56"/>
      <c r="F62" s="56"/>
      <c r="G62" s="56"/>
      <c r="H62" s="56"/>
      <c r="I62" s="56"/>
      <c r="J62" s="56"/>
      <c r="K62" s="56"/>
      <c r="L62" s="56"/>
      <c r="M62" s="56"/>
      <c r="N62" s="68"/>
      <c r="O62" s="56"/>
      <c r="Q62" s="49"/>
      <c r="R62" s="49"/>
      <c r="S62" s="49"/>
      <c r="T62" s="49"/>
      <c r="U62" s="49"/>
      <c r="V62" s="49"/>
      <c r="W62" s="49"/>
      <c r="X62" s="49"/>
      <c r="Y62" s="49"/>
      <c r="AC62" s="229"/>
      <c r="AD62" s="229"/>
      <c r="AE62" s="229"/>
      <c r="AF62" s="229"/>
      <c r="AG62" s="229"/>
      <c r="AH62" s="229"/>
      <c r="AI62" s="229"/>
      <c r="AJ62" s="229"/>
    </row>
    <row r="63" spans="2:36" x14ac:dyDescent="0.25">
      <c r="B63" s="47"/>
      <c r="C63" s="47"/>
      <c r="D63" s="196" t="s">
        <v>260</v>
      </c>
      <c r="E63" s="195"/>
      <c r="F63" s="195"/>
      <c r="G63" s="195"/>
      <c r="H63" s="195"/>
      <c r="I63" s="195"/>
      <c r="J63" s="195"/>
      <c r="K63" s="195"/>
      <c r="L63" s="195"/>
      <c r="M63" s="195"/>
      <c r="N63" s="48"/>
      <c r="O63" s="48"/>
      <c r="Q63" s="49"/>
      <c r="R63" s="49"/>
      <c r="S63" s="49"/>
      <c r="T63" s="49"/>
      <c r="U63" s="49"/>
      <c r="V63" s="49"/>
      <c r="W63" s="49"/>
      <c r="X63" s="49"/>
      <c r="Y63" s="49"/>
      <c r="AC63" s="229"/>
      <c r="AD63" s="229"/>
      <c r="AE63" s="229"/>
      <c r="AF63" s="229"/>
      <c r="AG63" s="229"/>
      <c r="AH63" s="229"/>
      <c r="AI63" s="229"/>
      <c r="AJ63" s="229"/>
    </row>
    <row r="64" spans="2:36" x14ac:dyDescent="0.25">
      <c r="B64" s="47"/>
      <c r="C64" s="47"/>
      <c r="D64" s="196" t="s">
        <v>210</v>
      </c>
      <c r="E64" s="199"/>
      <c r="F64" s="195"/>
      <c r="G64" s="195"/>
      <c r="H64" s="195"/>
      <c r="I64" s="195"/>
      <c r="J64" s="195"/>
      <c r="K64" s="195"/>
      <c r="L64" s="195"/>
      <c r="M64" s="195"/>
      <c r="N64" s="48"/>
      <c r="O64" s="48"/>
      <c r="Q64" s="49"/>
      <c r="R64" s="49"/>
      <c r="S64" s="49"/>
      <c r="T64" s="49"/>
      <c r="U64" s="49"/>
      <c r="V64" s="49"/>
      <c r="W64" s="49"/>
      <c r="X64" s="49"/>
      <c r="Y64" s="49"/>
      <c r="AC64" s="229"/>
      <c r="AD64" s="229"/>
      <c r="AE64" s="229"/>
      <c r="AF64" s="229"/>
      <c r="AG64" s="229"/>
      <c r="AH64" s="229"/>
      <c r="AI64" s="229"/>
      <c r="AJ64" s="229"/>
    </row>
    <row r="65" spans="2:36" x14ac:dyDescent="0.25">
      <c r="B65" s="47"/>
      <c r="C65" s="47"/>
      <c r="D65" s="196" t="s">
        <v>212</v>
      </c>
      <c r="E65" s="199"/>
      <c r="F65" s="195"/>
      <c r="G65" s="195"/>
      <c r="H65" s="195"/>
      <c r="I65" s="195"/>
      <c r="J65" s="195"/>
      <c r="K65" s="195"/>
      <c r="L65" s="195"/>
      <c r="M65" s="195"/>
      <c r="N65" s="48"/>
      <c r="O65" s="48"/>
      <c r="Q65" s="49"/>
      <c r="R65" s="49"/>
      <c r="S65" s="49"/>
      <c r="T65" s="49"/>
      <c r="U65" s="49"/>
      <c r="V65" s="49"/>
      <c r="W65" s="49"/>
      <c r="X65" s="49"/>
      <c r="Y65" s="49"/>
      <c r="AC65" s="229"/>
      <c r="AD65" s="229"/>
      <c r="AE65" s="229"/>
      <c r="AF65" s="229"/>
      <c r="AG65" s="229"/>
      <c r="AH65" s="229"/>
      <c r="AI65" s="229"/>
      <c r="AJ65" s="229"/>
    </row>
    <row r="66" spans="2:36" x14ac:dyDescent="0.25">
      <c r="B66" s="47"/>
      <c r="C66" s="47"/>
      <c r="D66" s="196" t="s">
        <v>211</v>
      </c>
      <c r="E66" s="199"/>
      <c r="F66" s="195"/>
      <c r="G66" s="195"/>
      <c r="H66" s="195"/>
      <c r="I66" s="195"/>
      <c r="J66" s="195"/>
      <c r="K66" s="195"/>
      <c r="L66" s="195"/>
      <c r="M66" s="195"/>
      <c r="N66" s="48"/>
      <c r="O66" s="48"/>
      <c r="Q66" s="49"/>
      <c r="R66" s="49"/>
      <c r="S66" s="49"/>
      <c r="T66" s="49"/>
      <c r="U66" s="49"/>
      <c r="V66" s="49"/>
      <c r="W66" s="49"/>
      <c r="X66" s="49"/>
      <c r="Y66" s="49"/>
      <c r="AC66" s="229"/>
      <c r="AD66" s="229"/>
      <c r="AE66" s="229"/>
      <c r="AF66" s="229"/>
      <c r="AG66" s="229"/>
      <c r="AH66" s="229"/>
      <c r="AI66" s="229"/>
      <c r="AJ66" s="229"/>
    </row>
    <row r="67" spans="2:36" x14ac:dyDescent="0.25">
      <c r="B67" s="47"/>
      <c r="C67" s="47"/>
      <c r="D67" s="48" t="s">
        <v>282</v>
      </c>
      <c r="E67" s="273" t="s">
        <v>252</v>
      </c>
      <c r="F67" s="273"/>
      <c r="G67" s="273"/>
      <c r="H67" s="273"/>
      <c r="I67" s="220"/>
      <c r="J67" s="220"/>
      <c r="K67" s="48"/>
      <c r="L67" s="48"/>
      <c r="M67" s="48"/>
      <c r="N67" s="71" t="s">
        <v>163</v>
      </c>
      <c r="O67" s="48"/>
      <c r="Q67" s="49"/>
      <c r="R67" s="49"/>
      <c r="S67" s="49"/>
      <c r="T67" s="49"/>
      <c r="U67" s="49"/>
      <c r="V67" s="49"/>
      <c r="W67" s="49"/>
      <c r="X67" s="49"/>
      <c r="Y67" s="49"/>
      <c r="AC67" s="229"/>
      <c r="AD67" s="229"/>
      <c r="AE67" s="229"/>
      <c r="AF67" s="229"/>
      <c r="AG67" s="229"/>
      <c r="AH67" s="229"/>
      <c r="AI67" s="229"/>
      <c r="AJ67" s="229"/>
    </row>
    <row r="68" spans="2:36" x14ac:dyDescent="0.25">
      <c r="B68" s="47"/>
      <c r="C68" s="47"/>
      <c r="D68" s="48"/>
      <c r="E68" s="70"/>
      <c r="F68" s="48"/>
      <c r="G68" s="48"/>
      <c r="H68" s="48"/>
      <c r="I68" s="48"/>
      <c r="J68" s="48"/>
      <c r="K68" s="48"/>
      <c r="L68" s="48"/>
      <c r="M68" s="48"/>
      <c r="N68" s="48"/>
      <c r="O68" s="48"/>
      <c r="Q68" s="49"/>
      <c r="R68" s="49"/>
      <c r="S68" s="49"/>
      <c r="T68" s="49"/>
      <c r="U68" s="49"/>
      <c r="V68" s="49"/>
      <c r="W68" s="49"/>
      <c r="X68" s="49"/>
      <c r="Y68" s="49"/>
      <c r="AC68" s="229"/>
      <c r="AD68" s="229"/>
      <c r="AE68" s="229"/>
      <c r="AF68" s="229"/>
      <c r="AG68" s="229"/>
      <c r="AH68" s="229"/>
      <c r="AI68" s="229"/>
      <c r="AJ68" s="229"/>
    </row>
    <row r="69" spans="2:36" x14ac:dyDescent="0.25">
      <c r="B69" s="47"/>
      <c r="C69" s="47"/>
      <c r="D69" s="59" t="s">
        <v>70</v>
      </c>
      <c r="E69" s="273" t="s">
        <v>254</v>
      </c>
      <c r="F69" s="273"/>
      <c r="G69" s="273"/>
      <c r="H69" s="273"/>
      <c r="I69" s="48"/>
      <c r="J69" s="48"/>
      <c r="K69" s="48"/>
      <c r="L69" s="48"/>
      <c r="M69" s="48"/>
      <c r="N69" s="48"/>
      <c r="O69" s="48"/>
      <c r="Q69" s="49"/>
      <c r="R69" s="49"/>
      <c r="S69" s="49"/>
      <c r="T69" s="49"/>
      <c r="U69" s="49"/>
      <c r="V69" s="49"/>
      <c r="W69" s="49"/>
      <c r="X69" s="49"/>
      <c r="Y69" s="49"/>
      <c r="AC69" s="229"/>
      <c r="AD69" s="229"/>
      <c r="AE69" s="229"/>
      <c r="AF69" s="229"/>
      <c r="AG69" s="229"/>
      <c r="AH69" s="229"/>
      <c r="AI69" s="229"/>
      <c r="AJ69" s="229"/>
    </row>
    <row r="70" spans="2:36" x14ac:dyDescent="0.25">
      <c r="B70" s="80"/>
      <c r="C70" s="47"/>
      <c r="D70" s="59"/>
      <c r="E70" s="48"/>
      <c r="F70" s="48"/>
      <c r="G70" s="48"/>
      <c r="H70" s="48"/>
      <c r="I70" s="48"/>
      <c r="J70" s="48"/>
      <c r="K70" s="48"/>
      <c r="L70" s="48"/>
      <c r="M70" s="48"/>
      <c r="N70" s="48"/>
      <c r="O70" s="48"/>
      <c r="Q70" s="49"/>
      <c r="R70" s="49"/>
      <c r="S70" s="49"/>
      <c r="T70" s="49"/>
      <c r="U70" s="49"/>
      <c r="V70" s="49"/>
      <c r="W70" s="49"/>
      <c r="X70" s="49"/>
      <c r="Y70" s="49"/>
      <c r="AC70" s="229"/>
      <c r="AD70" s="229"/>
      <c r="AE70" s="229"/>
      <c r="AF70" s="229"/>
      <c r="AG70" s="229"/>
      <c r="AH70" s="229"/>
      <c r="AI70" s="229"/>
      <c r="AJ70" s="229"/>
    </row>
    <row r="71" spans="2:36" x14ac:dyDescent="0.25">
      <c r="B71" s="81"/>
      <c r="C71" s="47"/>
      <c r="D71" s="59"/>
      <c r="E71" s="48"/>
      <c r="F71" s="48"/>
      <c r="G71" s="48"/>
      <c r="H71" s="48"/>
      <c r="I71" s="48"/>
      <c r="J71" s="48"/>
      <c r="K71" s="48"/>
      <c r="L71" s="48"/>
      <c r="M71" s="48"/>
      <c r="N71" s="48"/>
      <c r="O71" s="48"/>
      <c r="Q71" s="49"/>
      <c r="R71" s="49"/>
      <c r="S71" s="49"/>
      <c r="T71" s="49"/>
      <c r="U71" s="49"/>
      <c r="V71" s="49"/>
      <c r="W71" s="49"/>
      <c r="X71" s="49"/>
      <c r="Y71" s="49"/>
      <c r="AC71" s="229"/>
      <c r="AD71" s="229"/>
      <c r="AE71" s="229"/>
      <c r="AF71" s="229"/>
      <c r="AG71" s="229"/>
      <c r="AH71" s="229"/>
      <c r="AI71" s="229"/>
      <c r="AJ71" s="229"/>
    </row>
    <row r="72" spans="2:36" x14ac:dyDescent="0.25">
      <c r="B72" s="81"/>
      <c r="C72" s="47"/>
      <c r="D72" s="59"/>
      <c r="E72" s="70"/>
      <c r="F72" s="48"/>
      <c r="G72" s="48"/>
      <c r="H72" s="48"/>
      <c r="I72" s="48"/>
      <c r="J72" s="48"/>
      <c r="K72" s="48"/>
      <c r="L72" s="48"/>
      <c r="M72" s="301" t="s">
        <v>432</v>
      </c>
      <c r="N72" s="103">
        <f>COUNTIF(N41:N70, "NC")</f>
        <v>0</v>
      </c>
      <c r="O72" s="48"/>
      <c r="Q72" s="49"/>
      <c r="R72" s="49"/>
      <c r="S72" s="49"/>
      <c r="T72" s="49"/>
      <c r="U72" s="49"/>
      <c r="V72" s="49"/>
      <c r="W72" s="49"/>
      <c r="X72" s="49"/>
      <c r="Y72" s="49"/>
      <c r="AC72" s="229"/>
      <c r="AD72" s="229"/>
      <c r="AE72" s="229"/>
      <c r="AF72" s="229"/>
      <c r="AG72" s="229"/>
      <c r="AH72" s="229"/>
      <c r="AI72" s="229"/>
      <c r="AJ72" s="229"/>
    </row>
    <row r="73" spans="2:36" x14ac:dyDescent="0.25">
      <c r="B73" s="81"/>
      <c r="C73" s="47"/>
      <c r="D73" s="59"/>
      <c r="E73" s="48"/>
      <c r="F73" s="48"/>
      <c r="G73" s="48"/>
      <c r="H73" s="48"/>
      <c r="I73" s="48"/>
      <c r="J73" s="48"/>
      <c r="K73" s="48"/>
      <c r="L73" s="48"/>
      <c r="M73" s="48"/>
      <c r="N73" s="48"/>
      <c r="O73" s="48"/>
      <c r="Q73" s="49"/>
      <c r="R73" s="49"/>
      <c r="S73" s="49"/>
      <c r="T73" s="49"/>
      <c r="U73" s="49"/>
      <c r="V73" s="49"/>
      <c r="W73" s="49"/>
      <c r="X73" s="49"/>
      <c r="Y73" s="49"/>
      <c r="AC73" s="229"/>
      <c r="AD73" s="229"/>
      <c r="AE73" s="229"/>
      <c r="AF73" s="229"/>
      <c r="AG73" s="229"/>
      <c r="AH73" s="229"/>
      <c r="AI73" s="229"/>
      <c r="AJ73" s="229"/>
    </row>
    <row r="74" spans="2:36" x14ac:dyDescent="0.25">
      <c r="B74" s="43"/>
      <c r="C74" s="43"/>
      <c r="D74" s="189"/>
      <c r="E74" s="44"/>
      <c r="F74" s="44"/>
      <c r="G74" s="44"/>
      <c r="H74" s="44"/>
      <c r="I74" s="44"/>
      <c r="J74" s="44"/>
      <c r="K74" s="44"/>
      <c r="L74" s="44"/>
      <c r="M74" s="44"/>
      <c r="N74" s="44"/>
      <c r="O74" s="44"/>
      <c r="Q74" s="44"/>
      <c r="R74" s="44"/>
      <c r="S74" s="44"/>
      <c r="T74" s="44"/>
      <c r="U74" s="44"/>
      <c r="V74" s="44"/>
      <c r="W74" s="44"/>
      <c r="X74" s="44"/>
      <c r="Y74" s="44"/>
      <c r="AC74" s="229"/>
      <c r="AD74" s="229"/>
      <c r="AE74" s="229"/>
      <c r="AF74" s="229"/>
      <c r="AG74" s="229"/>
      <c r="AH74" s="229"/>
      <c r="AI74" s="229"/>
      <c r="AJ74" s="229"/>
    </row>
    <row r="75" spans="2:36" x14ac:dyDescent="0.25">
      <c r="B75" s="81"/>
      <c r="C75" s="81"/>
      <c r="D75" s="82"/>
      <c r="E75" s="83"/>
      <c r="F75" s="83"/>
      <c r="G75" s="83"/>
      <c r="H75" s="83"/>
      <c r="I75" s="83"/>
      <c r="J75" s="83"/>
      <c r="K75" s="83"/>
      <c r="L75" s="83"/>
      <c r="M75" s="83"/>
      <c r="N75" s="83"/>
      <c r="O75" s="83"/>
      <c r="Q75" s="49"/>
      <c r="R75" s="49"/>
      <c r="S75" s="49"/>
      <c r="T75" s="49"/>
      <c r="U75" s="49"/>
      <c r="V75" s="49"/>
      <c r="W75" s="49"/>
      <c r="X75" s="49"/>
      <c r="Y75" s="50"/>
      <c r="AC75" s="229"/>
      <c r="AD75" s="229"/>
      <c r="AE75" s="229"/>
      <c r="AF75" s="229"/>
      <c r="AG75" s="229"/>
      <c r="AH75" s="229"/>
      <c r="AI75" s="229"/>
      <c r="AJ75" s="229"/>
    </row>
    <row r="76" spans="2:36" ht="18.75" x14ac:dyDescent="0.3">
      <c r="B76" s="81"/>
      <c r="C76" s="81"/>
      <c r="D76" s="84" t="s">
        <v>321</v>
      </c>
      <c r="E76" s="83"/>
      <c r="F76" s="83"/>
      <c r="G76" s="83"/>
      <c r="H76" s="83"/>
      <c r="I76" s="83"/>
      <c r="J76" s="83"/>
      <c r="K76" s="83"/>
      <c r="L76" s="83"/>
      <c r="M76" s="83"/>
      <c r="N76" s="85"/>
      <c r="O76" s="83"/>
      <c r="Q76" s="49"/>
      <c r="R76" s="53" t="s">
        <v>514</v>
      </c>
      <c r="S76" s="49"/>
      <c r="T76" s="49"/>
      <c r="U76" s="49"/>
      <c r="V76" s="49"/>
      <c r="W76" s="49"/>
      <c r="X76" s="49"/>
      <c r="Y76" s="50"/>
      <c r="AC76" s="229"/>
      <c r="AD76" s="229"/>
      <c r="AE76" s="229"/>
      <c r="AF76" s="229"/>
      <c r="AG76" s="229"/>
      <c r="AH76" s="229"/>
      <c r="AI76" s="229"/>
      <c r="AJ76" s="229"/>
    </row>
    <row r="77" spans="2:36" x14ac:dyDescent="0.25">
      <c r="B77" s="81"/>
      <c r="C77" s="81"/>
      <c r="D77" s="82"/>
      <c r="E77" s="83"/>
      <c r="F77" s="83"/>
      <c r="G77" s="83"/>
      <c r="H77" s="83"/>
      <c r="I77" s="83"/>
      <c r="J77" s="83"/>
      <c r="K77" s="83"/>
      <c r="L77" s="83"/>
      <c r="M77" s="83"/>
      <c r="N77" s="83"/>
      <c r="O77" s="83"/>
      <c r="Q77" s="49"/>
      <c r="R77" s="49"/>
      <c r="S77" s="49"/>
      <c r="T77" s="49"/>
      <c r="U77" s="49"/>
      <c r="V77" s="49"/>
      <c r="W77" s="49"/>
      <c r="X77" s="49"/>
      <c r="Y77" s="50"/>
      <c r="AC77" s="229"/>
      <c r="AD77" s="229"/>
      <c r="AE77" s="229"/>
      <c r="AF77" s="229"/>
      <c r="AG77" s="229"/>
      <c r="AH77" s="229"/>
      <c r="AI77" s="229"/>
      <c r="AJ77" s="229"/>
    </row>
    <row r="78" spans="2:36" x14ac:dyDescent="0.25">
      <c r="B78" s="74"/>
      <c r="C78" s="75" t="s">
        <v>8</v>
      </c>
      <c r="D78" s="76" t="s">
        <v>322</v>
      </c>
      <c r="E78" s="56"/>
      <c r="F78" s="56"/>
      <c r="G78" s="56"/>
      <c r="H78" s="56"/>
      <c r="I78" s="56"/>
      <c r="J78" s="56"/>
      <c r="K78" s="56"/>
      <c r="L78" s="56"/>
      <c r="M78" s="56"/>
      <c r="N78" s="68"/>
      <c r="O78" s="56"/>
      <c r="Q78" s="49"/>
      <c r="R78" s="56" t="s">
        <v>56</v>
      </c>
      <c r="S78" s="49"/>
      <c r="T78" s="49"/>
      <c r="U78" s="49"/>
      <c r="V78" s="49"/>
      <c r="W78" s="49"/>
      <c r="X78" s="49"/>
      <c r="Y78" s="50"/>
      <c r="AC78" s="229"/>
      <c r="AD78" s="229"/>
      <c r="AE78" s="229"/>
      <c r="AF78" s="229"/>
      <c r="AG78" s="229"/>
      <c r="AH78" s="229"/>
      <c r="AI78" s="229"/>
      <c r="AJ78" s="229"/>
    </row>
    <row r="79" spans="2:36" x14ac:dyDescent="0.25">
      <c r="B79" s="81"/>
      <c r="C79" s="81"/>
      <c r="D79" s="83"/>
      <c r="E79" s="86"/>
      <c r="F79" s="86"/>
      <c r="G79" s="86"/>
      <c r="H79" s="86"/>
      <c r="I79" s="81"/>
      <c r="J79" s="86"/>
      <c r="K79" s="83"/>
      <c r="L79" s="83"/>
      <c r="M79" s="83"/>
      <c r="N79" s="83"/>
      <c r="O79" s="83"/>
      <c r="Q79" s="49"/>
      <c r="R79" s="56" t="s">
        <v>62</v>
      </c>
      <c r="S79" s="49"/>
      <c r="T79" s="49"/>
      <c r="U79" s="49"/>
      <c r="V79" s="49"/>
      <c r="W79" s="49"/>
      <c r="X79" s="49"/>
      <c r="Y79" s="50"/>
      <c r="AC79" s="229"/>
      <c r="AD79" s="229"/>
      <c r="AE79" s="229"/>
      <c r="AF79" s="229"/>
      <c r="AG79" s="229"/>
      <c r="AH79" s="229"/>
      <c r="AI79" s="229"/>
      <c r="AJ79" s="229"/>
    </row>
    <row r="80" spans="2:36" x14ac:dyDescent="0.25">
      <c r="B80" s="81"/>
      <c r="C80" s="81"/>
      <c r="D80" s="82" t="s">
        <v>70</v>
      </c>
      <c r="E80" s="273" t="s">
        <v>257</v>
      </c>
      <c r="F80" s="273"/>
      <c r="G80" s="273"/>
      <c r="H80" s="273"/>
      <c r="I80" s="83"/>
      <c r="J80" s="83" t="s">
        <v>69</v>
      </c>
      <c r="K80" s="86" t="s">
        <v>253</v>
      </c>
      <c r="L80" s="83"/>
      <c r="M80" s="83"/>
      <c r="N80" s="71" t="s">
        <v>163</v>
      </c>
      <c r="O80" s="83"/>
      <c r="Q80" s="49"/>
      <c r="R80" s="56" t="s">
        <v>64</v>
      </c>
      <c r="S80" s="49"/>
      <c r="T80" s="49"/>
      <c r="U80" s="49"/>
      <c r="V80" s="49"/>
      <c r="W80" s="49"/>
      <c r="X80" s="49"/>
      <c r="Y80" s="50"/>
      <c r="AC80" s="229"/>
      <c r="AD80" s="229"/>
      <c r="AE80" s="229"/>
      <c r="AF80" s="229"/>
      <c r="AG80" s="229"/>
      <c r="AH80" s="229"/>
      <c r="AI80" s="229"/>
      <c r="AJ80" s="229"/>
    </row>
    <row r="81" spans="2:36" x14ac:dyDescent="0.25">
      <c r="B81" s="81"/>
      <c r="C81" s="81"/>
      <c r="D81" s="83"/>
      <c r="E81" s="83"/>
      <c r="F81" s="83"/>
      <c r="G81" s="83"/>
      <c r="H81" s="83"/>
      <c r="I81" s="83"/>
      <c r="J81" s="83"/>
      <c r="K81" s="83"/>
      <c r="L81" s="83"/>
      <c r="M81" s="83"/>
      <c r="N81" s="83"/>
      <c r="O81" s="83"/>
      <c r="Q81" s="49"/>
      <c r="R81" s="56" t="s">
        <v>63</v>
      </c>
      <c r="S81" s="49"/>
      <c r="T81" s="49"/>
      <c r="U81" s="49"/>
      <c r="V81" s="49"/>
      <c r="W81" s="49"/>
      <c r="X81" s="49"/>
      <c r="Y81" s="50"/>
      <c r="AC81" s="229"/>
      <c r="AD81" s="229"/>
      <c r="AE81" s="229"/>
      <c r="AF81" s="229"/>
      <c r="AG81" s="229"/>
      <c r="AH81" s="229"/>
      <c r="AI81" s="229"/>
      <c r="AJ81" s="229"/>
    </row>
    <row r="82" spans="2:36" x14ac:dyDescent="0.25">
      <c r="B82" s="181"/>
      <c r="C82" s="182"/>
      <c r="D82" s="293"/>
      <c r="E82" s="85"/>
      <c r="F82" s="85"/>
      <c r="G82" s="85"/>
      <c r="H82" s="85"/>
      <c r="I82" s="85"/>
      <c r="J82" s="218"/>
      <c r="K82" s="85"/>
      <c r="L82" s="85"/>
      <c r="M82" s="85"/>
      <c r="N82" s="83"/>
      <c r="O82" s="85"/>
      <c r="Q82" s="49"/>
      <c r="R82" s="56" t="s">
        <v>58</v>
      </c>
      <c r="S82" s="49"/>
      <c r="T82" s="49"/>
      <c r="U82" s="49"/>
      <c r="V82" s="49"/>
      <c r="W82" s="49"/>
      <c r="X82" s="49"/>
      <c r="Y82" s="50"/>
      <c r="AC82" s="229"/>
      <c r="AD82" s="229"/>
      <c r="AE82" s="229"/>
      <c r="AF82" s="229"/>
      <c r="AG82" s="229"/>
      <c r="AH82" s="229"/>
      <c r="AI82" s="229"/>
      <c r="AJ82" s="229"/>
    </row>
    <row r="83" spans="2:36" x14ac:dyDescent="0.25">
      <c r="B83" s="303"/>
      <c r="C83" s="81"/>
      <c r="D83" s="83"/>
      <c r="E83" s="83"/>
      <c r="F83" s="83"/>
      <c r="G83" s="83"/>
      <c r="H83" s="83"/>
      <c r="I83" s="83"/>
      <c r="J83" s="83"/>
      <c r="K83" s="83"/>
      <c r="L83" s="83"/>
      <c r="M83" s="83"/>
      <c r="N83" s="83"/>
      <c r="O83" s="83"/>
      <c r="Q83" s="49"/>
      <c r="R83" s="56" t="s">
        <v>481</v>
      </c>
      <c r="S83" s="49"/>
      <c r="T83" s="49"/>
      <c r="U83" s="49"/>
      <c r="V83" s="49"/>
      <c r="W83" s="49"/>
      <c r="X83" s="49"/>
      <c r="Y83" s="50"/>
      <c r="AC83" s="229"/>
      <c r="AD83" s="229"/>
      <c r="AE83" s="229"/>
      <c r="AF83" s="229"/>
      <c r="AG83" s="229"/>
      <c r="AH83" s="229"/>
      <c r="AI83" s="229"/>
      <c r="AJ83" s="229"/>
    </row>
    <row r="84" spans="2:36" x14ac:dyDescent="0.25">
      <c r="B84" s="303"/>
      <c r="C84" s="81"/>
      <c r="D84" s="83"/>
      <c r="E84" s="83"/>
      <c r="F84" s="83"/>
      <c r="G84" s="83"/>
      <c r="H84" s="83"/>
      <c r="I84" s="83"/>
      <c r="J84" s="83"/>
      <c r="K84" s="83"/>
      <c r="L84" s="83"/>
      <c r="M84" s="83"/>
      <c r="N84" s="83"/>
      <c r="O84" s="83"/>
      <c r="Q84" s="49"/>
      <c r="R84" s="56" t="s">
        <v>480</v>
      </c>
      <c r="S84" s="49"/>
      <c r="T84" s="49"/>
      <c r="U84" s="49"/>
      <c r="V84" s="49"/>
      <c r="W84" s="49"/>
      <c r="X84" s="49"/>
      <c r="Y84" s="50"/>
      <c r="AC84" s="229"/>
      <c r="AD84" s="229"/>
      <c r="AE84" s="229"/>
      <c r="AF84" s="229"/>
      <c r="AG84" s="229"/>
      <c r="AH84" s="229"/>
      <c r="AI84" s="229"/>
      <c r="AJ84" s="229"/>
    </row>
    <row r="85" spans="2:36" x14ac:dyDescent="0.25">
      <c r="B85" s="81"/>
      <c r="C85" s="81"/>
      <c r="D85" s="82"/>
      <c r="E85" s="215"/>
      <c r="F85" s="224"/>
      <c r="G85" s="224"/>
      <c r="H85" s="224"/>
      <c r="I85" s="83"/>
      <c r="J85" s="83"/>
      <c r="K85" s="83"/>
      <c r="L85" s="83"/>
      <c r="M85" s="83"/>
      <c r="N85" s="83"/>
      <c r="O85" s="83"/>
      <c r="Q85" s="49"/>
      <c r="R85" s="56"/>
      <c r="S85" s="49"/>
      <c r="T85" s="49"/>
      <c r="U85" s="49"/>
      <c r="V85" s="49"/>
      <c r="W85" s="49"/>
      <c r="X85" s="49"/>
      <c r="Y85" s="50"/>
      <c r="AC85" s="229"/>
      <c r="AD85" s="229"/>
      <c r="AE85" s="229"/>
      <c r="AF85" s="229"/>
      <c r="AG85" s="229"/>
      <c r="AH85" s="229"/>
      <c r="AI85" s="229"/>
      <c r="AJ85" s="229"/>
    </row>
    <row r="86" spans="2:36" x14ac:dyDescent="0.25">
      <c r="B86" s="81"/>
      <c r="C86" s="81"/>
      <c r="D86" s="83"/>
      <c r="E86" s="83"/>
      <c r="F86" s="83"/>
      <c r="G86" s="83"/>
      <c r="H86" s="83"/>
      <c r="I86" s="83"/>
      <c r="J86" s="83"/>
      <c r="K86" s="83"/>
      <c r="L86" s="83"/>
      <c r="M86" s="83"/>
      <c r="N86" s="83"/>
      <c r="O86" s="83"/>
      <c r="Q86" s="49"/>
      <c r="R86" s="56" t="s">
        <v>515</v>
      </c>
      <c r="S86" s="50"/>
      <c r="T86" s="50"/>
      <c r="U86" s="50"/>
      <c r="V86" s="50"/>
      <c r="W86" s="50"/>
      <c r="X86" s="50"/>
      <c r="Y86" s="50"/>
      <c r="AC86" s="229"/>
      <c r="AD86" s="229"/>
      <c r="AE86" s="229"/>
      <c r="AF86" s="229"/>
      <c r="AG86" s="229"/>
      <c r="AH86" s="229"/>
      <c r="AI86" s="229"/>
      <c r="AJ86" s="229"/>
    </row>
    <row r="87" spans="2:36" x14ac:dyDescent="0.25">
      <c r="B87" s="181"/>
      <c r="C87" s="182"/>
      <c r="D87" s="293"/>
      <c r="E87" s="85"/>
      <c r="F87" s="85"/>
      <c r="G87" s="85"/>
      <c r="H87" s="85"/>
      <c r="I87" s="85"/>
      <c r="J87" s="85"/>
      <c r="K87" s="85"/>
      <c r="L87" s="85"/>
      <c r="M87" s="85"/>
      <c r="N87" s="83"/>
      <c r="O87" s="85"/>
      <c r="Q87" s="49"/>
      <c r="R87" s="56" t="s">
        <v>295</v>
      </c>
      <c r="S87" s="50"/>
      <c r="T87" s="50"/>
      <c r="U87" s="50"/>
      <c r="V87" s="50"/>
      <c r="W87" s="50"/>
      <c r="X87" s="50"/>
      <c r="Y87" s="50"/>
      <c r="Z87" s="188"/>
      <c r="AC87" s="229"/>
      <c r="AD87" s="229"/>
      <c r="AE87" s="229"/>
      <c r="AF87" s="229"/>
      <c r="AG87" s="229"/>
      <c r="AH87" s="229"/>
      <c r="AI87" s="229"/>
      <c r="AJ87" s="229"/>
    </row>
    <row r="88" spans="2:36" x14ac:dyDescent="0.25">
      <c r="B88" s="81"/>
      <c r="C88" s="81"/>
      <c r="D88" s="87"/>
      <c r="E88" s="83"/>
      <c r="F88" s="83"/>
      <c r="G88" s="83"/>
      <c r="H88" s="83"/>
      <c r="I88" s="83"/>
      <c r="J88" s="83"/>
      <c r="K88" s="83"/>
      <c r="L88" s="83"/>
      <c r="M88" s="307" t="s">
        <v>513</v>
      </c>
      <c r="N88" s="306"/>
      <c r="O88" s="83"/>
      <c r="Q88" s="49"/>
      <c r="R88" s="49"/>
      <c r="S88" s="50"/>
      <c r="T88" s="50"/>
      <c r="U88" s="50"/>
      <c r="V88" s="50"/>
      <c r="W88" s="50"/>
      <c r="X88" s="50"/>
      <c r="Y88" s="50"/>
      <c r="AC88" s="229"/>
      <c r="AD88" s="229"/>
      <c r="AE88" s="229"/>
      <c r="AF88" s="229"/>
      <c r="AG88" s="229"/>
      <c r="AH88" s="229"/>
      <c r="AI88" s="229"/>
      <c r="AJ88" s="229"/>
    </row>
    <row r="89" spans="2:36" x14ac:dyDescent="0.25">
      <c r="B89" s="303"/>
      <c r="C89" s="81"/>
      <c r="D89" s="87"/>
      <c r="E89" s="83"/>
      <c r="F89" s="83"/>
      <c r="G89" s="83"/>
      <c r="H89" s="83"/>
      <c r="I89" s="83"/>
      <c r="J89" s="83"/>
      <c r="K89" s="83"/>
      <c r="L89" s="83"/>
      <c r="M89" s="83"/>
      <c r="N89" s="203"/>
      <c r="O89" s="83"/>
      <c r="Q89" s="49"/>
      <c r="R89" s="73" t="s">
        <v>261</v>
      </c>
      <c r="S89" s="50"/>
      <c r="T89" s="50"/>
      <c r="U89" s="50"/>
      <c r="V89" s="50"/>
      <c r="W89" s="50"/>
      <c r="X89" s="50"/>
      <c r="Y89" s="50"/>
      <c r="AC89" s="229"/>
      <c r="AD89" s="229"/>
      <c r="AE89" s="229"/>
      <c r="AF89" s="229"/>
      <c r="AG89" s="229"/>
      <c r="AH89" s="229"/>
      <c r="AI89" s="229"/>
      <c r="AJ89" s="229"/>
    </row>
    <row r="90" spans="2:36" x14ac:dyDescent="0.25">
      <c r="B90" s="303"/>
      <c r="C90" s="81"/>
      <c r="D90" s="83"/>
      <c r="E90" s="86"/>
      <c r="F90" s="83"/>
      <c r="G90" s="83"/>
      <c r="H90" s="83"/>
      <c r="I90" s="81"/>
      <c r="J90" s="86"/>
      <c r="K90" s="86"/>
      <c r="L90" s="86"/>
      <c r="M90" s="86"/>
      <c r="N90" s="83"/>
      <c r="O90" s="83"/>
      <c r="Q90" s="49"/>
      <c r="R90" s="73" t="s">
        <v>262</v>
      </c>
      <c r="S90" s="50"/>
      <c r="T90" s="50"/>
      <c r="U90" s="50"/>
      <c r="V90" s="50"/>
      <c r="W90" s="50"/>
      <c r="X90" s="50"/>
      <c r="Y90" s="50"/>
      <c r="AC90" s="229"/>
      <c r="AD90" s="229"/>
      <c r="AE90" s="229"/>
      <c r="AF90" s="229"/>
      <c r="AG90" s="229"/>
      <c r="AH90" s="229"/>
      <c r="AI90" s="229"/>
      <c r="AJ90" s="229"/>
    </row>
    <row r="91" spans="2:36" x14ac:dyDescent="0.25">
      <c r="B91" s="43"/>
      <c r="C91" s="43"/>
      <c r="D91" s="44"/>
      <c r="E91" s="44"/>
      <c r="F91" s="44"/>
      <c r="G91" s="44"/>
      <c r="H91" s="44"/>
      <c r="I91" s="44"/>
      <c r="J91" s="44"/>
      <c r="K91" s="44"/>
      <c r="L91" s="44"/>
      <c r="M91" s="44"/>
      <c r="N91" s="44"/>
      <c r="O91" s="44"/>
      <c r="Q91" s="49"/>
      <c r="R91" s="73" t="s">
        <v>190</v>
      </c>
      <c r="S91" s="49"/>
      <c r="T91" s="49"/>
      <c r="U91" s="49"/>
      <c r="V91" s="49"/>
      <c r="W91" s="49"/>
      <c r="X91" s="49"/>
      <c r="Y91" s="49"/>
      <c r="AC91" s="229"/>
      <c r="AD91" s="229"/>
      <c r="AE91" s="229"/>
      <c r="AF91" s="229"/>
      <c r="AG91" s="229"/>
      <c r="AH91" s="229"/>
      <c r="AI91" s="229"/>
      <c r="AJ91" s="229"/>
    </row>
    <row r="92" spans="2:36" x14ac:dyDescent="0.25">
      <c r="B92" s="89"/>
      <c r="C92" s="89"/>
      <c r="D92" s="82"/>
      <c r="E92" s="82"/>
      <c r="F92" s="82"/>
      <c r="G92" s="82"/>
      <c r="H92" s="82"/>
      <c r="I92" s="82"/>
      <c r="J92" s="82"/>
      <c r="K92" s="82"/>
      <c r="L92" s="82"/>
      <c r="M92" s="82"/>
      <c r="N92" s="82"/>
      <c r="O92" s="83"/>
      <c r="Q92" s="49"/>
      <c r="R92" s="73" t="s">
        <v>110</v>
      </c>
      <c r="S92" s="49"/>
      <c r="T92" s="49"/>
      <c r="U92" s="49"/>
      <c r="V92" s="49"/>
      <c r="W92" s="49"/>
      <c r="X92" s="49"/>
      <c r="Y92" s="50"/>
      <c r="AC92" s="229"/>
      <c r="AD92" s="229"/>
      <c r="AE92" s="229"/>
      <c r="AF92" s="229"/>
      <c r="AG92" s="229"/>
      <c r="AH92" s="229"/>
      <c r="AI92" s="229"/>
      <c r="AJ92" s="229"/>
    </row>
    <row r="93" spans="2:36" ht="18.75" x14ac:dyDescent="0.3">
      <c r="B93" s="89"/>
      <c r="C93" s="89"/>
      <c r="D93" s="90" t="s">
        <v>323</v>
      </c>
      <c r="E93" s="82"/>
      <c r="F93" s="82"/>
      <c r="G93" s="82"/>
      <c r="H93" s="82"/>
      <c r="I93" s="82"/>
      <c r="J93" s="82"/>
      <c r="K93" s="82"/>
      <c r="L93" s="82"/>
      <c r="M93" s="82"/>
      <c r="N93" s="82"/>
      <c r="O93" s="83"/>
      <c r="Q93" s="49"/>
      <c r="R93" s="53"/>
      <c r="S93" s="56"/>
      <c r="T93" s="56"/>
      <c r="U93" s="56"/>
      <c r="V93" s="56"/>
      <c r="W93" s="49"/>
      <c r="X93" s="49"/>
      <c r="Y93" s="50"/>
      <c r="AC93" s="229"/>
      <c r="AD93" s="229"/>
      <c r="AE93" s="229"/>
      <c r="AF93" s="229"/>
      <c r="AG93" s="229"/>
      <c r="AH93" s="229"/>
      <c r="AI93" s="229"/>
      <c r="AJ93" s="229"/>
    </row>
    <row r="94" spans="2:36" x14ac:dyDescent="0.25">
      <c r="B94" s="89"/>
      <c r="C94" s="304"/>
      <c r="D94" s="82"/>
      <c r="E94" s="82"/>
      <c r="F94" s="82"/>
      <c r="G94" s="82"/>
      <c r="H94" s="82"/>
      <c r="I94" s="82"/>
      <c r="J94" s="82"/>
      <c r="K94" s="82"/>
      <c r="L94" s="82"/>
      <c r="M94" s="82"/>
      <c r="N94" s="82"/>
      <c r="O94" s="83"/>
      <c r="Q94" s="49"/>
      <c r="R94" s="56"/>
      <c r="S94" s="56"/>
      <c r="T94" s="56"/>
      <c r="U94" s="56"/>
      <c r="V94" s="56"/>
      <c r="W94" s="49"/>
      <c r="X94" s="49"/>
      <c r="Y94" s="50"/>
      <c r="AC94" s="229"/>
      <c r="AD94" s="229"/>
      <c r="AE94" s="229"/>
      <c r="AF94" s="229"/>
      <c r="AG94" s="229"/>
      <c r="AH94" s="229"/>
      <c r="AI94" s="229"/>
      <c r="AJ94" s="229"/>
    </row>
    <row r="95" spans="2:36" x14ac:dyDescent="0.25">
      <c r="B95" s="91"/>
      <c r="C95" s="65" t="s">
        <v>9</v>
      </c>
      <c r="D95" s="66" t="s">
        <v>324</v>
      </c>
      <c r="E95" s="92"/>
      <c r="F95" s="92"/>
      <c r="G95" s="92"/>
      <c r="H95" s="92"/>
      <c r="I95" s="92"/>
      <c r="J95" s="92"/>
      <c r="K95" s="92"/>
      <c r="L95" s="92"/>
      <c r="M95" s="92"/>
      <c r="N95" s="68"/>
      <c r="O95" s="56"/>
      <c r="Q95" s="49"/>
      <c r="R95" s="56" t="s">
        <v>56</v>
      </c>
      <c r="S95" s="56"/>
      <c r="T95" s="56"/>
      <c r="U95" s="56"/>
      <c r="V95" s="56"/>
      <c r="W95" s="49"/>
      <c r="X95" s="49"/>
      <c r="Y95" s="50"/>
      <c r="AC95" s="229"/>
      <c r="AD95" s="229"/>
      <c r="AE95" s="229"/>
      <c r="AF95" s="229"/>
      <c r="AG95" s="229"/>
      <c r="AH95" s="229"/>
      <c r="AI95" s="229"/>
      <c r="AJ95" s="229"/>
    </row>
    <row r="96" spans="2:36" x14ac:dyDescent="0.25">
      <c r="B96" s="89"/>
      <c r="C96" s="89"/>
      <c r="D96" s="88" t="s">
        <v>298</v>
      </c>
      <c r="E96" s="82"/>
      <c r="F96" s="83"/>
      <c r="G96" s="83"/>
      <c r="H96" s="83"/>
      <c r="I96" s="82"/>
      <c r="J96" s="82"/>
      <c r="K96" s="82"/>
      <c r="L96" s="82"/>
      <c r="M96" s="82"/>
      <c r="N96" s="82"/>
      <c r="O96" s="83"/>
      <c r="Q96" s="49"/>
      <c r="R96" s="56" t="s">
        <v>62</v>
      </c>
      <c r="S96" s="56"/>
      <c r="T96" s="56"/>
      <c r="U96" s="56"/>
      <c r="V96" s="56"/>
      <c r="W96" s="49"/>
      <c r="X96" s="49"/>
      <c r="Y96" s="50"/>
      <c r="AC96" s="229"/>
      <c r="AD96" s="229"/>
      <c r="AE96" s="229"/>
      <c r="AF96" s="229"/>
      <c r="AG96" s="229"/>
      <c r="AH96" s="229"/>
      <c r="AI96" s="229"/>
      <c r="AJ96" s="229"/>
    </row>
    <row r="97" spans="2:36" x14ac:dyDescent="0.25">
      <c r="B97" s="89"/>
      <c r="C97" s="89"/>
      <c r="D97" s="83" t="s">
        <v>325</v>
      </c>
      <c r="E97" s="86"/>
      <c r="F97" s="93"/>
      <c r="G97" s="93"/>
      <c r="H97" s="93"/>
      <c r="I97" s="82"/>
      <c r="J97" s="82"/>
      <c r="K97" s="82"/>
      <c r="L97" s="82"/>
      <c r="M97" s="82"/>
      <c r="N97" s="71" t="s">
        <v>163</v>
      </c>
      <c r="O97" s="83"/>
      <c r="Q97" s="49"/>
      <c r="R97" s="56" t="s">
        <v>64</v>
      </c>
      <c r="S97" s="56"/>
      <c r="T97" s="56"/>
      <c r="U97" s="56"/>
      <c r="V97" s="56"/>
      <c r="W97" s="49"/>
      <c r="X97" s="49"/>
      <c r="Y97" s="50"/>
      <c r="AC97" s="229"/>
      <c r="AD97" s="229"/>
      <c r="AE97" s="229"/>
      <c r="AF97" s="229"/>
      <c r="AG97" s="229"/>
      <c r="AH97" s="229"/>
      <c r="AI97" s="229"/>
      <c r="AJ97" s="229"/>
    </row>
    <row r="98" spans="2:36" x14ac:dyDescent="0.25">
      <c r="B98" s="89"/>
      <c r="C98" s="89"/>
      <c r="D98" s="83" t="s">
        <v>326</v>
      </c>
      <c r="E98" s="83"/>
      <c r="F98" s="83"/>
      <c r="G98" s="83"/>
      <c r="H98" s="83"/>
      <c r="I98" s="82"/>
      <c r="J98" s="82"/>
      <c r="K98" s="82"/>
      <c r="L98" s="82"/>
      <c r="M98" s="82"/>
      <c r="N98" s="82"/>
      <c r="O98" s="83"/>
      <c r="Q98" s="49"/>
      <c r="R98" s="56" t="s">
        <v>63</v>
      </c>
      <c r="S98" s="56"/>
      <c r="T98" s="56"/>
      <c r="U98" s="56"/>
      <c r="V98" s="56"/>
      <c r="W98" s="49"/>
      <c r="X98" s="49"/>
      <c r="Y98" s="50"/>
      <c r="AC98" s="229"/>
      <c r="AD98" s="229"/>
      <c r="AE98" s="229"/>
      <c r="AF98" s="229"/>
      <c r="AG98" s="229"/>
      <c r="AH98" s="229"/>
      <c r="AI98" s="229"/>
      <c r="AJ98" s="229"/>
    </row>
    <row r="99" spans="2:36" x14ac:dyDescent="0.25">
      <c r="B99" s="89"/>
      <c r="C99" s="89"/>
      <c r="D99" s="82" t="s">
        <v>70</v>
      </c>
      <c r="E99" s="273" t="s">
        <v>258</v>
      </c>
      <c r="F99" s="273"/>
      <c r="G99" s="273"/>
      <c r="H99" s="273"/>
      <c r="I99" s="82"/>
      <c r="J99" s="82"/>
      <c r="K99" s="82"/>
      <c r="L99" s="82"/>
      <c r="M99" s="82"/>
      <c r="N99" s="82"/>
      <c r="O99" s="83"/>
      <c r="Q99" s="49"/>
      <c r="R99" s="56" t="s">
        <v>58</v>
      </c>
      <c r="S99" s="56"/>
      <c r="T99" s="56"/>
      <c r="U99" s="56"/>
      <c r="V99" s="56"/>
      <c r="W99" s="49"/>
      <c r="X99" s="49"/>
      <c r="Y99" s="50"/>
      <c r="AC99" s="229"/>
      <c r="AD99" s="229"/>
      <c r="AE99" s="229"/>
      <c r="AF99" s="229"/>
      <c r="AG99" s="229"/>
      <c r="AH99" s="229"/>
      <c r="AI99" s="229"/>
      <c r="AJ99" s="229"/>
    </row>
    <row r="100" spans="2:36" x14ac:dyDescent="0.25">
      <c r="B100" s="89"/>
      <c r="C100" s="89"/>
      <c r="D100" s="82"/>
      <c r="E100" s="215"/>
      <c r="F100" s="86"/>
      <c r="G100" s="86"/>
      <c r="H100" s="86"/>
      <c r="I100" s="82"/>
      <c r="J100" s="82"/>
      <c r="K100" s="82"/>
      <c r="L100" s="82"/>
      <c r="M100" s="82"/>
      <c r="N100" s="82"/>
      <c r="O100" s="83"/>
      <c r="Q100" s="49"/>
      <c r="R100" s="56" t="s">
        <v>65</v>
      </c>
      <c r="S100" s="56"/>
      <c r="T100" s="56"/>
      <c r="U100" s="56"/>
      <c r="V100" s="56"/>
      <c r="W100" s="49"/>
      <c r="X100" s="49"/>
      <c r="Y100" s="50"/>
      <c r="AC100" s="229"/>
      <c r="AD100" s="229"/>
      <c r="AE100" s="229"/>
      <c r="AF100" s="229"/>
      <c r="AG100" s="229"/>
      <c r="AH100" s="229"/>
      <c r="AI100" s="229"/>
      <c r="AJ100" s="229"/>
    </row>
    <row r="101" spans="2:36" x14ac:dyDescent="0.25">
      <c r="B101" s="248"/>
      <c r="C101" s="249"/>
      <c r="D101" s="250"/>
      <c r="E101" s="251"/>
      <c r="F101" s="251"/>
      <c r="G101" s="251"/>
      <c r="H101" s="251"/>
      <c r="I101" s="251"/>
      <c r="J101" s="251"/>
      <c r="K101" s="251"/>
      <c r="L101" s="251"/>
      <c r="M101" s="301" t="s">
        <v>427</v>
      </c>
      <c r="N101" s="103">
        <f>COUNTIFS(N78:N95, "NC")</f>
        <v>0</v>
      </c>
      <c r="O101" s="85"/>
      <c r="Q101" s="49"/>
      <c r="R101" s="56" t="s">
        <v>57</v>
      </c>
      <c r="S101" s="56"/>
      <c r="T101" s="56"/>
      <c r="U101" s="56"/>
      <c r="V101" s="56"/>
      <c r="W101" s="49"/>
      <c r="X101" s="49"/>
      <c r="Y101" s="50"/>
      <c r="AC101" s="229"/>
      <c r="AD101" s="229"/>
      <c r="AE101" s="229"/>
      <c r="AF101" s="229"/>
      <c r="AG101" s="229"/>
      <c r="AH101" s="229"/>
      <c r="AI101" s="229"/>
      <c r="AJ101" s="229"/>
    </row>
    <row r="102" spans="2:36" x14ac:dyDescent="0.25">
      <c r="B102" s="81"/>
      <c r="C102" s="81"/>
      <c r="D102" s="83"/>
      <c r="E102" s="83"/>
      <c r="F102" s="83"/>
      <c r="G102" s="83"/>
      <c r="H102" s="83"/>
      <c r="I102" s="83"/>
      <c r="J102" s="83"/>
      <c r="K102" s="83"/>
      <c r="L102" s="83"/>
      <c r="M102" s="83"/>
      <c r="N102" s="83"/>
      <c r="O102" s="83"/>
      <c r="Q102" s="49"/>
      <c r="R102" s="56"/>
      <c r="S102" s="56"/>
      <c r="T102" s="56"/>
      <c r="U102" s="56"/>
      <c r="V102" s="56"/>
      <c r="W102" s="49"/>
      <c r="X102" s="49"/>
      <c r="Y102" s="50"/>
      <c r="AC102" s="229"/>
      <c r="AD102" s="229"/>
      <c r="AE102" s="229"/>
      <c r="AF102" s="229"/>
      <c r="AG102" s="229"/>
      <c r="AH102" s="229"/>
      <c r="AI102" s="229"/>
      <c r="AJ102" s="229"/>
    </row>
    <row r="103" spans="2:36" x14ac:dyDescent="0.25">
      <c r="B103" s="81"/>
      <c r="C103" s="81"/>
      <c r="D103" s="83"/>
      <c r="E103" s="83"/>
      <c r="F103" s="83"/>
      <c r="G103" s="83"/>
      <c r="H103" s="83"/>
      <c r="I103" s="83"/>
      <c r="J103" s="83"/>
      <c r="K103" s="83"/>
      <c r="L103" s="83"/>
      <c r="M103" s="83"/>
      <c r="N103" s="83"/>
      <c r="O103" s="83"/>
      <c r="Q103" s="49"/>
      <c r="R103" s="73" t="s">
        <v>261</v>
      </c>
      <c r="S103" s="49"/>
      <c r="T103" s="49"/>
      <c r="U103" s="49"/>
      <c r="V103" s="49"/>
      <c r="W103" s="49"/>
      <c r="X103" s="49"/>
      <c r="Y103" s="50"/>
      <c r="AC103" s="229"/>
      <c r="AD103" s="229"/>
      <c r="AE103" s="229"/>
      <c r="AF103" s="229"/>
      <c r="AG103" s="229"/>
      <c r="AH103" s="229"/>
      <c r="AI103" s="229"/>
      <c r="AJ103" s="229"/>
    </row>
    <row r="104" spans="2:36" x14ac:dyDescent="0.25">
      <c r="B104" s="81"/>
      <c r="C104" s="81"/>
      <c r="D104" s="83"/>
      <c r="E104" s="83"/>
      <c r="F104" s="83"/>
      <c r="G104" s="83"/>
      <c r="H104" s="83"/>
      <c r="I104" s="83"/>
      <c r="J104" s="83"/>
      <c r="K104" s="83"/>
      <c r="L104" s="83"/>
      <c r="M104" s="83"/>
      <c r="N104" s="83"/>
      <c r="O104" s="83"/>
      <c r="Q104" s="49"/>
      <c r="R104" s="73" t="s">
        <v>262</v>
      </c>
      <c r="S104" s="49"/>
      <c r="T104" s="49"/>
      <c r="U104" s="49"/>
      <c r="V104" s="49"/>
      <c r="W104" s="49"/>
      <c r="X104" s="49"/>
      <c r="Y104" s="50"/>
      <c r="AC104" s="229"/>
      <c r="AD104" s="229"/>
      <c r="AE104" s="229"/>
      <c r="AF104" s="229"/>
      <c r="AG104" s="229"/>
      <c r="AH104" s="229"/>
      <c r="AI104" s="229"/>
      <c r="AJ104" s="229"/>
    </row>
    <row r="105" spans="2:36" x14ac:dyDescent="0.25">
      <c r="B105" s="81"/>
      <c r="C105" s="81"/>
      <c r="D105" s="83"/>
      <c r="E105" s="83"/>
      <c r="F105" s="83"/>
      <c r="G105" s="83"/>
      <c r="H105" s="83"/>
      <c r="I105" s="83"/>
      <c r="J105" s="83"/>
      <c r="K105" s="83"/>
      <c r="L105" s="83"/>
      <c r="M105" s="83"/>
      <c r="N105" s="83"/>
      <c r="O105" s="83"/>
      <c r="Q105" s="49"/>
      <c r="R105" s="73" t="s">
        <v>190</v>
      </c>
      <c r="S105" s="49"/>
      <c r="T105" s="49"/>
      <c r="U105" s="49"/>
      <c r="V105" s="49"/>
      <c r="W105" s="49"/>
      <c r="X105" s="49"/>
      <c r="Y105" s="50"/>
      <c r="AC105" s="229"/>
      <c r="AD105" s="229"/>
      <c r="AE105" s="229"/>
      <c r="AF105" s="229"/>
      <c r="AG105" s="229"/>
      <c r="AH105" s="229"/>
      <c r="AI105" s="229"/>
      <c r="AJ105" s="229"/>
    </row>
    <row r="106" spans="2:36" x14ac:dyDescent="0.25">
      <c r="B106" s="81"/>
      <c r="C106" s="81"/>
      <c r="D106" s="83"/>
      <c r="E106" s="83"/>
      <c r="F106" s="83"/>
      <c r="G106" s="83"/>
      <c r="H106" s="83"/>
      <c r="I106" s="83"/>
      <c r="J106" s="83"/>
      <c r="K106" s="83"/>
      <c r="L106" s="83"/>
      <c r="M106" s="83"/>
      <c r="N106" s="83"/>
      <c r="O106" s="83"/>
      <c r="Q106" s="49"/>
      <c r="R106" s="73" t="s">
        <v>110</v>
      </c>
      <c r="S106" s="49"/>
      <c r="T106" s="49"/>
      <c r="U106" s="49"/>
      <c r="V106" s="49"/>
      <c r="W106" s="49"/>
      <c r="X106" s="49"/>
      <c r="Y106" s="50"/>
      <c r="AC106" s="229"/>
      <c r="AD106" s="229"/>
      <c r="AE106" s="229"/>
      <c r="AF106" s="229"/>
      <c r="AG106" s="229"/>
      <c r="AH106" s="229"/>
      <c r="AI106" s="229"/>
      <c r="AJ106" s="229"/>
    </row>
    <row r="107" spans="2:36" x14ac:dyDescent="0.25">
      <c r="B107" s="81"/>
      <c r="C107" s="81"/>
      <c r="D107" s="83"/>
      <c r="E107" s="83"/>
      <c r="F107" s="83"/>
      <c r="G107" s="83"/>
      <c r="H107" s="83"/>
      <c r="I107" s="83"/>
      <c r="J107" s="83"/>
      <c r="K107" s="83"/>
      <c r="L107" s="83"/>
      <c r="M107" s="83"/>
      <c r="N107" s="83"/>
      <c r="O107" s="83"/>
      <c r="Q107" s="49"/>
      <c r="R107" s="49"/>
      <c r="S107" s="49"/>
      <c r="T107" s="49"/>
      <c r="U107" s="49"/>
      <c r="V107" s="49"/>
      <c r="W107" s="49"/>
      <c r="X107" s="49"/>
      <c r="Y107" s="50"/>
      <c r="AC107" s="229"/>
      <c r="AD107" s="229"/>
      <c r="AE107" s="229"/>
      <c r="AF107" s="229"/>
      <c r="AG107" s="229"/>
      <c r="AH107" s="229"/>
      <c r="AI107" s="229"/>
      <c r="AJ107" s="229"/>
    </row>
    <row r="108" spans="2:36" x14ac:dyDescent="0.25">
      <c r="B108" s="81"/>
      <c r="C108" s="81"/>
      <c r="D108" s="83"/>
      <c r="E108" s="83"/>
      <c r="F108" s="83"/>
      <c r="G108" s="83"/>
      <c r="H108" s="83"/>
      <c r="I108" s="83"/>
      <c r="J108" s="83"/>
      <c r="K108" s="83"/>
      <c r="L108" s="83"/>
      <c r="M108" s="83"/>
      <c r="N108" s="83"/>
      <c r="O108" s="83"/>
      <c r="Q108" s="49"/>
      <c r="R108" s="49"/>
      <c r="S108" s="49"/>
      <c r="T108" s="49"/>
      <c r="U108" s="49"/>
      <c r="V108" s="49"/>
      <c r="W108" s="49"/>
      <c r="X108" s="49"/>
      <c r="Y108" s="50"/>
      <c r="AC108" s="229"/>
      <c r="AD108" s="229"/>
      <c r="AE108" s="229"/>
      <c r="AF108" s="229"/>
      <c r="AG108" s="229"/>
      <c r="AH108" s="229"/>
      <c r="AI108" s="229"/>
      <c r="AJ108" s="229"/>
    </row>
    <row r="109" spans="2:36" x14ac:dyDescent="0.25">
      <c r="B109" s="43"/>
      <c r="C109" s="44"/>
      <c r="D109" s="44"/>
      <c r="E109" s="44"/>
      <c r="F109" s="44"/>
      <c r="G109" s="44"/>
      <c r="H109" s="44"/>
      <c r="I109" s="44"/>
      <c r="J109" s="44"/>
      <c r="K109" s="44"/>
      <c r="L109" s="44"/>
      <c r="M109" s="44"/>
      <c r="N109" s="44"/>
      <c r="O109" s="44"/>
      <c r="Q109" s="44"/>
      <c r="R109" s="44"/>
      <c r="S109" s="44"/>
      <c r="T109" s="44"/>
      <c r="U109" s="44"/>
      <c r="V109" s="44"/>
      <c r="W109" s="44"/>
      <c r="X109" s="44"/>
      <c r="Y109" s="44"/>
      <c r="AC109" s="229"/>
      <c r="AD109" s="229"/>
      <c r="AE109" s="229"/>
      <c r="AF109" s="229"/>
      <c r="AG109" s="229"/>
      <c r="AH109" s="229"/>
      <c r="AI109" s="229"/>
      <c r="AJ109" s="229"/>
    </row>
    <row r="110" spans="2:36" x14ac:dyDescent="0.25">
      <c r="B110" s="81"/>
      <c r="C110" s="83"/>
      <c r="D110" s="83"/>
      <c r="E110" s="83"/>
      <c r="F110" s="83"/>
      <c r="G110" s="83"/>
      <c r="H110" s="83"/>
      <c r="I110" s="83"/>
      <c r="J110" s="83"/>
      <c r="K110" s="83"/>
      <c r="L110" s="83"/>
      <c r="M110" s="83"/>
      <c r="N110" s="83"/>
      <c r="O110" s="83"/>
      <c r="Q110" s="49"/>
      <c r="R110" s="49"/>
      <c r="S110" s="49"/>
      <c r="T110" s="49"/>
      <c r="U110" s="49"/>
      <c r="V110" s="49"/>
      <c r="W110" s="49"/>
      <c r="X110" s="49"/>
      <c r="Y110" s="50"/>
      <c r="AC110" s="229"/>
      <c r="AD110" s="229"/>
      <c r="AE110" s="229"/>
      <c r="AF110" s="229"/>
      <c r="AG110" s="229"/>
      <c r="AH110" s="229"/>
      <c r="AI110" s="229"/>
      <c r="AJ110" s="229"/>
    </row>
    <row r="111" spans="2:36" ht="18.75" x14ac:dyDescent="0.3">
      <c r="B111" s="81"/>
      <c r="C111" s="81"/>
      <c r="D111" s="94" t="s">
        <v>14</v>
      </c>
      <c r="E111" s="83"/>
      <c r="F111" s="83"/>
      <c r="G111" s="83"/>
      <c r="H111" s="83"/>
      <c r="I111" s="83"/>
      <c r="J111" s="83"/>
      <c r="K111" s="83"/>
      <c r="L111" s="83"/>
      <c r="M111" s="83"/>
      <c r="N111" s="83"/>
      <c r="O111" s="83"/>
      <c r="Q111" s="49"/>
      <c r="R111" s="53" t="s">
        <v>66</v>
      </c>
      <c r="S111" s="56"/>
      <c r="T111" s="56"/>
      <c r="U111" s="49"/>
      <c r="V111" s="49"/>
      <c r="W111" s="49"/>
      <c r="X111" s="49"/>
      <c r="Y111" s="50"/>
      <c r="AC111" s="229"/>
      <c r="AD111" s="229"/>
      <c r="AE111" s="229"/>
      <c r="AF111" s="229"/>
      <c r="AG111" s="229"/>
      <c r="AH111" s="229"/>
      <c r="AI111" s="229"/>
      <c r="AJ111" s="229"/>
    </row>
    <row r="112" spans="2:36" x14ac:dyDescent="0.25">
      <c r="B112" s="81"/>
      <c r="C112" s="81"/>
      <c r="D112" s="83"/>
      <c r="E112" s="83"/>
      <c r="F112" s="83"/>
      <c r="G112" s="83"/>
      <c r="H112" s="83"/>
      <c r="I112" s="83"/>
      <c r="J112" s="83"/>
      <c r="K112" s="83"/>
      <c r="L112" s="83"/>
      <c r="M112" s="83"/>
      <c r="N112" s="83"/>
      <c r="O112" s="83"/>
      <c r="Q112" s="49"/>
      <c r="R112" s="56"/>
      <c r="S112" s="56"/>
      <c r="T112" s="56"/>
      <c r="U112" s="49"/>
      <c r="V112" s="49"/>
      <c r="W112" s="49"/>
      <c r="X112" s="49"/>
      <c r="Y112" s="50"/>
      <c r="AC112" s="229"/>
      <c r="AD112" s="229"/>
      <c r="AE112" s="229"/>
      <c r="AF112" s="229"/>
      <c r="AG112" s="229"/>
      <c r="AH112" s="229"/>
      <c r="AI112" s="229"/>
      <c r="AJ112" s="229"/>
    </row>
    <row r="113" spans="2:36" x14ac:dyDescent="0.25">
      <c r="B113" s="95"/>
      <c r="C113" s="96" t="s">
        <v>10</v>
      </c>
      <c r="D113" s="97" t="s">
        <v>15</v>
      </c>
      <c r="E113" s="98"/>
      <c r="F113" s="98"/>
      <c r="G113" s="98"/>
      <c r="H113" s="98"/>
      <c r="I113" s="309"/>
      <c r="J113" s="98"/>
      <c r="K113" s="98"/>
      <c r="L113" s="98"/>
      <c r="M113" s="98"/>
      <c r="N113" s="99"/>
      <c r="O113" s="98"/>
      <c r="Q113" s="49"/>
      <c r="R113" s="56" t="s">
        <v>56</v>
      </c>
      <c r="S113" s="56"/>
      <c r="T113" s="56"/>
      <c r="U113" s="49"/>
      <c r="V113" s="49"/>
      <c r="W113" s="49"/>
      <c r="X113" s="49"/>
      <c r="Y113" s="50"/>
      <c r="AC113" s="229"/>
      <c r="AD113" s="229"/>
      <c r="AE113" s="229"/>
      <c r="AF113" s="229"/>
      <c r="AG113" s="229"/>
      <c r="AH113" s="229"/>
      <c r="AI113" s="229"/>
      <c r="AJ113" s="229"/>
    </row>
    <row r="114" spans="2:36" x14ac:dyDescent="0.25">
      <c r="B114" s="81"/>
      <c r="C114" s="81"/>
      <c r="D114" s="100" t="s">
        <v>327</v>
      </c>
      <c r="E114" s="101"/>
      <c r="F114" s="83"/>
      <c r="G114" s="83"/>
      <c r="H114" s="83"/>
      <c r="I114" s="85"/>
      <c r="J114" s="83"/>
      <c r="K114" s="83"/>
      <c r="L114" s="83"/>
      <c r="M114" s="86"/>
      <c r="N114" s="83"/>
      <c r="O114" s="83"/>
      <c r="Q114" s="49"/>
      <c r="R114" s="56" t="s">
        <v>62</v>
      </c>
      <c r="S114" s="56"/>
      <c r="T114" s="56"/>
      <c r="U114" s="49"/>
      <c r="V114" s="49"/>
      <c r="W114" s="49"/>
      <c r="X114" s="49"/>
      <c r="Y114" s="50"/>
      <c r="AC114" s="229"/>
      <c r="AD114" s="229"/>
      <c r="AE114" s="229"/>
      <c r="AF114" s="229"/>
      <c r="AG114" s="229"/>
      <c r="AH114" s="229"/>
      <c r="AI114" s="229"/>
      <c r="AJ114" s="229"/>
    </row>
    <row r="115" spans="2:36" x14ac:dyDescent="0.25">
      <c r="B115" s="81"/>
      <c r="C115" s="81"/>
      <c r="D115" s="100" t="s">
        <v>482</v>
      </c>
      <c r="E115" s="101"/>
      <c r="F115" s="83"/>
      <c r="G115" s="83"/>
      <c r="H115" s="83"/>
      <c r="I115" s="83"/>
      <c r="J115" s="83"/>
      <c r="K115" s="83"/>
      <c r="L115" s="83"/>
      <c r="M115" s="83"/>
      <c r="N115" s="83"/>
      <c r="O115" s="83"/>
      <c r="Q115" s="49"/>
      <c r="R115" s="56" t="s">
        <v>64</v>
      </c>
      <c r="S115" s="56"/>
      <c r="T115" s="56"/>
      <c r="U115" s="49"/>
      <c r="V115" s="49"/>
      <c r="W115" s="49"/>
      <c r="X115" s="49"/>
      <c r="Y115" s="50"/>
      <c r="AC115" s="229"/>
      <c r="AD115" s="229"/>
      <c r="AE115" s="229"/>
      <c r="AF115" s="229"/>
      <c r="AG115" s="229"/>
      <c r="AH115" s="229"/>
      <c r="AI115" s="229"/>
      <c r="AJ115" s="229"/>
    </row>
    <row r="116" spans="2:36" x14ac:dyDescent="0.25">
      <c r="B116" s="81"/>
      <c r="C116" s="81"/>
      <c r="D116" s="100" t="s">
        <v>328</v>
      </c>
      <c r="E116" s="101"/>
      <c r="F116" s="83"/>
      <c r="G116" s="83"/>
      <c r="H116" s="83"/>
      <c r="I116" s="83"/>
      <c r="J116" s="83"/>
      <c r="K116" s="83"/>
      <c r="L116" s="83"/>
      <c r="M116" s="83"/>
      <c r="N116" s="83"/>
      <c r="O116" s="83"/>
      <c r="Q116" s="49"/>
      <c r="R116" s="56" t="s">
        <v>63</v>
      </c>
      <c r="S116" s="56"/>
      <c r="T116" s="56"/>
      <c r="U116" s="49"/>
      <c r="V116" s="49"/>
      <c r="W116" s="49"/>
      <c r="X116" s="49"/>
      <c r="Y116" s="50"/>
      <c r="AC116" s="229"/>
      <c r="AD116" s="229"/>
      <c r="AE116" s="229"/>
      <c r="AF116" s="229"/>
      <c r="AG116" s="229"/>
      <c r="AH116" s="229"/>
      <c r="AI116" s="229"/>
      <c r="AJ116" s="229"/>
    </row>
    <row r="117" spans="2:36" x14ac:dyDescent="0.25">
      <c r="B117" s="81"/>
      <c r="C117" s="81"/>
      <c r="D117" s="100" t="s">
        <v>329</v>
      </c>
      <c r="E117" s="101"/>
      <c r="F117" s="83"/>
      <c r="G117" s="83"/>
      <c r="H117" s="83"/>
      <c r="I117" s="83"/>
      <c r="J117" s="83"/>
      <c r="K117" s="83"/>
      <c r="L117" s="83"/>
      <c r="M117" s="83"/>
      <c r="N117" s="83"/>
      <c r="O117" s="83"/>
      <c r="Q117" s="49"/>
      <c r="R117" s="56" t="s">
        <v>58</v>
      </c>
      <c r="S117" s="56"/>
      <c r="T117" s="56"/>
      <c r="U117" s="49"/>
      <c r="V117" s="49"/>
      <c r="W117" s="49"/>
      <c r="X117" s="49"/>
      <c r="Y117" s="50"/>
      <c r="AC117" s="229"/>
      <c r="AD117" s="229"/>
      <c r="AE117" s="229"/>
      <c r="AF117" s="229"/>
      <c r="AG117" s="229"/>
      <c r="AH117" s="229"/>
      <c r="AI117" s="229"/>
      <c r="AJ117" s="229"/>
    </row>
    <row r="118" spans="2:36" x14ac:dyDescent="0.25">
      <c r="B118" s="81"/>
      <c r="C118" s="81"/>
      <c r="D118" s="252" t="s">
        <v>330</v>
      </c>
      <c r="E118" s="101"/>
      <c r="F118" s="83"/>
      <c r="G118" s="83"/>
      <c r="H118" s="83"/>
      <c r="I118" s="83"/>
      <c r="J118" s="83"/>
      <c r="K118" s="83"/>
      <c r="L118" s="83"/>
      <c r="M118" s="83"/>
      <c r="N118" s="83"/>
      <c r="O118" s="83"/>
      <c r="Q118" s="49"/>
      <c r="R118" s="56" t="s">
        <v>467</v>
      </c>
      <c r="S118" s="56"/>
      <c r="T118" s="56"/>
      <c r="U118" s="49"/>
      <c r="V118" s="49"/>
      <c r="W118" s="49"/>
      <c r="X118" s="49"/>
      <c r="Y118" s="50"/>
      <c r="AC118" s="229"/>
      <c r="AD118" s="229"/>
      <c r="AE118" s="229"/>
      <c r="AF118" s="229"/>
      <c r="AG118" s="229"/>
      <c r="AH118" s="229"/>
      <c r="AI118" s="229"/>
      <c r="AJ118" s="229"/>
    </row>
    <row r="119" spans="2:36" x14ac:dyDescent="0.25">
      <c r="B119" s="81"/>
      <c r="C119" s="81"/>
      <c r="D119" s="200" t="s">
        <v>213</v>
      </c>
      <c r="E119" s="101"/>
      <c r="F119" s="101"/>
      <c r="G119" s="101"/>
      <c r="H119" s="101"/>
      <c r="I119" s="83"/>
      <c r="J119" s="101"/>
      <c r="K119" s="101"/>
      <c r="L119" s="101"/>
      <c r="M119" s="101"/>
      <c r="N119" s="101"/>
      <c r="O119" s="83"/>
      <c r="Q119" s="49"/>
      <c r="R119" s="56" t="s">
        <v>468</v>
      </c>
      <c r="S119" s="49"/>
      <c r="T119" s="49"/>
      <c r="U119" s="49"/>
      <c r="V119" s="49"/>
      <c r="W119" s="49"/>
      <c r="X119" s="49"/>
      <c r="Y119" s="50"/>
      <c r="AC119" s="229"/>
      <c r="AD119" s="229"/>
      <c r="AE119" s="229"/>
      <c r="AF119" s="229"/>
      <c r="AG119" s="229"/>
      <c r="AH119" s="229"/>
      <c r="AI119" s="229"/>
      <c r="AJ119" s="229"/>
    </row>
    <row r="120" spans="2:36" x14ac:dyDescent="0.25">
      <c r="B120" s="81"/>
      <c r="C120" s="81"/>
      <c r="D120" s="100"/>
      <c r="E120" s="101"/>
      <c r="F120" s="83"/>
      <c r="G120" s="83"/>
      <c r="H120" s="83"/>
      <c r="I120" s="101"/>
      <c r="J120" s="83"/>
      <c r="K120" s="83"/>
      <c r="L120" s="83"/>
      <c r="M120" s="83"/>
      <c r="N120" s="83"/>
      <c r="O120" s="83"/>
      <c r="Q120" s="49"/>
      <c r="R120" s="56"/>
      <c r="S120" s="56"/>
      <c r="T120" s="56"/>
      <c r="U120" s="49"/>
      <c r="V120" s="49"/>
      <c r="W120" s="49"/>
      <c r="X120" s="49"/>
      <c r="Y120" s="50"/>
      <c r="AC120" s="229"/>
      <c r="AD120" s="229"/>
      <c r="AE120" s="229"/>
      <c r="AF120" s="229"/>
      <c r="AG120" s="229"/>
      <c r="AH120" s="229"/>
      <c r="AI120" s="229"/>
      <c r="AJ120" s="229"/>
    </row>
    <row r="121" spans="2:36" x14ac:dyDescent="0.25">
      <c r="B121" s="81"/>
      <c r="C121" s="81"/>
      <c r="D121" s="82" t="s">
        <v>70</v>
      </c>
      <c r="E121" s="273" t="s">
        <v>259</v>
      </c>
      <c r="F121" s="273"/>
      <c r="G121" s="273"/>
      <c r="H121" s="273"/>
      <c r="I121" s="83"/>
      <c r="J121" s="224" t="s">
        <v>69</v>
      </c>
      <c r="K121" s="215" t="s">
        <v>253</v>
      </c>
      <c r="L121" s="86"/>
      <c r="M121" s="83"/>
      <c r="N121" s="71" t="s">
        <v>163</v>
      </c>
      <c r="O121" s="83"/>
      <c r="Q121" s="49"/>
      <c r="R121" s="73" t="s">
        <v>261</v>
      </c>
      <c r="S121" s="49"/>
      <c r="T121" s="49"/>
      <c r="U121" s="49"/>
      <c r="V121" s="49"/>
      <c r="W121" s="49"/>
      <c r="X121" s="49"/>
      <c r="Y121" s="50"/>
      <c r="AB121" s="163"/>
      <c r="AC121" s="229"/>
      <c r="AD121" s="229"/>
      <c r="AE121" s="229"/>
      <c r="AF121" s="229"/>
      <c r="AG121" s="229"/>
      <c r="AH121" s="229"/>
      <c r="AI121" s="229"/>
      <c r="AJ121" s="229"/>
    </row>
    <row r="122" spans="2:36" x14ac:dyDescent="0.25">
      <c r="B122" s="81"/>
      <c r="C122" s="81"/>
      <c r="D122" s="82"/>
      <c r="E122" s="82"/>
      <c r="F122" s="83"/>
      <c r="G122" s="86"/>
      <c r="H122" s="83"/>
      <c r="I122" s="83"/>
      <c r="J122" s="83"/>
      <c r="K122" s="83"/>
      <c r="L122" s="83"/>
      <c r="M122" s="83"/>
      <c r="N122" s="83"/>
      <c r="O122" s="83"/>
      <c r="Q122" s="49"/>
      <c r="R122" s="73" t="s">
        <v>262</v>
      </c>
      <c r="S122" s="49"/>
      <c r="T122" s="49"/>
      <c r="U122" s="49"/>
      <c r="V122" s="49"/>
      <c r="W122" s="49"/>
      <c r="X122" s="49"/>
      <c r="Y122" s="50"/>
      <c r="AC122" s="229"/>
      <c r="AD122" s="229"/>
      <c r="AE122" s="229"/>
      <c r="AF122" s="229"/>
      <c r="AG122" s="229"/>
      <c r="AH122" s="229"/>
      <c r="AI122" s="229"/>
      <c r="AJ122" s="229"/>
    </row>
    <row r="123" spans="2:36" x14ac:dyDescent="0.25">
      <c r="B123" s="81"/>
      <c r="C123" s="81"/>
      <c r="D123" s="82"/>
      <c r="E123" s="82"/>
      <c r="F123" s="83"/>
      <c r="G123" s="86"/>
      <c r="H123" s="83"/>
      <c r="I123" s="83"/>
      <c r="J123" s="83"/>
      <c r="K123" s="83"/>
      <c r="L123" s="83"/>
      <c r="M123" s="78" t="s">
        <v>186</v>
      </c>
      <c r="N123" s="180">
        <f>COUNTIFS(N113, "C")</f>
        <v>0</v>
      </c>
      <c r="O123" s="83"/>
      <c r="Q123" s="49"/>
      <c r="R123" s="73" t="s">
        <v>190</v>
      </c>
      <c r="S123" s="49"/>
      <c r="T123" s="49"/>
      <c r="U123" s="49"/>
      <c r="V123" s="49"/>
      <c r="W123" s="49"/>
      <c r="X123" s="49"/>
      <c r="Y123" s="50"/>
      <c r="AC123" s="229"/>
      <c r="AD123" s="229"/>
      <c r="AE123" s="229"/>
      <c r="AF123" s="229"/>
      <c r="AG123" s="229"/>
      <c r="AH123" s="229"/>
      <c r="AI123" s="229"/>
      <c r="AJ123" s="229"/>
    </row>
    <row r="124" spans="2:36" x14ac:dyDescent="0.25">
      <c r="B124" s="81"/>
      <c r="C124" s="81"/>
      <c r="D124" s="83"/>
      <c r="E124" s="83"/>
      <c r="F124" s="83"/>
      <c r="G124" s="83"/>
      <c r="H124" s="83"/>
      <c r="I124" s="83"/>
      <c r="J124" s="83"/>
      <c r="K124" s="83"/>
      <c r="L124" s="83"/>
      <c r="M124" s="83"/>
      <c r="N124" s="83"/>
      <c r="O124" s="83"/>
      <c r="Q124" s="49"/>
      <c r="R124" s="73" t="s">
        <v>110</v>
      </c>
      <c r="S124" s="49"/>
      <c r="T124" s="49"/>
      <c r="U124" s="49"/>
      <c r="V124" s="49"/>
      <c r="W124" s="49"/>
      <c r="X124" s="49"/>
      <c r="Y124" s="50"/>
      <c r="AC124" s="229"/>
      <c r="AD124" s="229"/>
      <c r="AE124" s="229"/>
      <c r="AF124" s="229"/>
      <c r="AG124" s="229"/>
      <c r="AH124" s="229"/>
      <c r="AI124" s="229"/>
      <c r="AJ124" s="229"/>
    </row>
    <row r="125" spans="2:36" x14ac:dyDescent="0.25">
      <c r="B125" s="81"/>
      <c r="C125" s="81"/>
      <c r="D125" s="83"/>
      <c r="E125" s="83"/>
      <c r="F125" s="83"/>
      <c r="G125" s="83"/>
      <c r="H125" s="83"/>
      <c r="I125" s="83"/>
      <c r="J125" s="83"/>
      <c r="K125" s="83"/>
      <c r="L125" s="83"/>
      <c r="M125" s="83"/>
      <c r="N125" s="83"/>
      <c r="O125" s="83"/>
      <c r="Q125" s="49"/>
      <c r="R125" s="49"/>
      <c r="S125" s="49"/>
      <c r="T125" s="49"/>
      <c r="U125" s="49"/>
      <c r="V125" s="49"/>
      <c r="W125" s="49"/>
      <c r="X125" s="49"/>
      <c r="Y125" s="50"/>
      <c r="AB125" s="45"/>
      <c r="AC125" s="229"/>
      <c r="AD125" s="229"/>
      <c r="AE125" s="229"/>
      <c r="AF125" s="229"/>
      <c r="AG125" s="229"/>
      <c r="AH125" s="229"/>
      <c r="AI125" s="229"/>
      <c r="AJ125" s="229"/>
    </row>
    <row r="126" spans="2:36" x14ac:dyDescent="0.25">
      <c r="B126" s="43"/>
      <c r="C126" s="44"/>
      <c r="D126" s="44"/>
      <c r="E126" s="44"/>
      <c r="F126" s="44"/>
      <c r="G126" s="44"/>
      <c r="H126" s="44"/>
      <c r="I126" s="44"/>
      <c r="J126" s="44"/>
      <c r="K126" s="44"/>
      <c r="L126" s="44"/>
      <c r="M126" s="44"/>
      <c r="N126" s="44"/>
      <c r="O126" s="44"/>
      <c r="Q126" s="44"/>
      <c r="R126" s="44"/>
      <c r="S126" s="44"/>
      <c r="T126" s="44"/>
      <c r="U126" s="44"/>
      <c r="V126" s="44"/>
      <c r="W126" s="44"/>
      <c r="X126" s="44"/>
      <c r="Y126" s="44"/>
      <c r="AC126" s="229"/>
      <c r="AD126" s="229"/>
      <c r="AE126" s="229"/>
      <c r="AF126" s="229"/>
      <c r="AG126" s="229"/>
      <c r="AH126" s="229"/>
      <c r="AI126" s="229"/>
      <c r="AJ126" s="229"/>
    </row>
    <row r="127" spans="2:36" x14ac:dyDescent="0.25">
      <c r="B127" s="81"/>
      <c r="C127" s="83"/>
      <c r="D127" s="83"/>
      <c r="E127" s="83"/>
      <c r="F127" s="83"/>
      <c r="G127" s="83"/>
      <c r="H127" s="83"/>
      <c r="I127" s="83"/>
      <c r="J127" s="83"/>
      <c r="K127" s="83"/>
      <c r="L127" s="83"/>
      <c r="M127" s="83"/>
      <c r="N127" s="83"/>
      <c r="O127" s="83"/>
      <c r="Q127" s="56"/>
      <c r="R127" s="56"/>
      <c r="S127" s="56"/>
      <c r="T127" s="56"/>
      <c r="U127" s="56"/>
      <c r="V127" s="56"/>
      <c r="W127" s="56"/>
      <c r="X127" s="56"/>
      <c r="Y127" s="50"/>
      <c r="AC127" s="229"/>
      <c r="AD127" s="229"/>
      <c r="AE127" s="229"/>
      <c r="AF127" s="229"/>
      <c r="AG127" s="229"/>
      <c r="AH127" s="229"/>
      <c r="AI127" s="229"/>
      <c r="AJ127" s="229"/>
    </row>
    <row r="128" spans="2:36" ht="18.75" x14ac:dyDescent="0.3">
      <c r="B128" s="81"/>
      <c r="C128" s="81"/>
      <c r="D128" s="94" t="s">
        <v>17</v>
      </c>
      <c r="E128" s="83"/>
      <c r="F128" s="83"/>
      <c r="G128" s="83"/>
      <c r="H128" s="83"/>
      <c r="I128" s="83"/>
      <c r="J128" s="83"/>
      <c r="K128" s="83"/>
      <c r="L128" s="83"/>
      <c r="M128" s="83"/>
      <c r="N128" s="83"/>
      <c r="O128" s="83"/>
      <c r="Q128" s="56"/>
      <c r="R128" s="53" t="s">
        <v>68</v>
      </c>
      <c r="S128" s="56"/>
      <c r="T128" s="56"/>
      <c r="U128" s="56"/>
      <c r="V128" s="56"/>
      <c r="W128" s="56"/>
      <c r="X128" s="56"/>
      <c r="Y128" s="50"/>
      <c r="AC128" s="229"/>
      <c r="AD128" s="229"/>
      <c r="AE128" s="229"/>
      <c r="AF128" s="229"/>
      <c r="AG128" s="229"/>
      <c r="AH128" s="229"/>
      <c r="AI128" s="229"/>
      <c r="AJ128" s="229"/>
    </row>
    <row r="129" spans="2:36" x14ac:dyDescent="0.25">
      <c r="B129" s="81"/>
      <c r="C129" s="81"/>
      <c r="D129" s="83"/>
      <c r="E129" s="83"/>
      <c r="F129" s="83"/>
      <c r="G129" s="83"/>
      <c r="H129" s="83"/>
      <c r="I129" s="83"/>
      <c r="J129" s="83"/>
      <c r="K129" s="83"/>
      <c r="L129" s="83"/>
      <c r="M129" s="83"/>
      <c r="N129" s="83"/>
      <c r="O129" s="83"/>
      <c r="Q129" s="56"/>
      <c r="R129" s="56"/>
      <c r="S129" s="56"/>
      <c r="T129" s="56"/>
      <c r="U129" s="56"/>
      <c r="V129" s="56"/>
      <c r="W129" s="56"/>
      <c r="X129" s="56"/>
      <c r="Y129" s="50"/>
      <c r="AC129" s="229"/>
      <c r="AD129" s="229"/>
      <c r="AE129" s="229"/>
      <c r="AF129" s="229"/>
      <c r="AG129" s="229"/>
      <c r="AH129" s="229"/>
      <c r="AI129" s="229"/>
      <c r="AJ129" s="229"/>
    </row>
    <row r="130" spans="2:36" x14ac:dyDescent="0.25">
      <c r="B130" s="95"/>
      <c r="C130" s="96" t="s">
        <v>11</v>
      </c>
      <c r="D130" s="97" t="s">
        <v>269</v>
      </c>
      <c r="E130" s="98"/>
      <c r="F130" s="98"/>
      <c r="G130" s="98"/>
      <c r="H130" s="98"/>
      <c r="I130" s="309"/>
      <c r="J130" s="98"/>
      <c r="K130" s="98"/>
      <c r="L130" s="98"/>
      <c r="M130" s="98"/>
      <c r="N130" s="99"/>
      <c r="O130" s="98"/>
      <c r="Q130" s="56"/>
      <c r="R130" s="56" t="s">
        <v>56</v>
      </c>
      <c r="S130" s="56"/>
      <c r="T130" s="56"/>
      <c r="U130" s="56"/>
      <c r="V130" s="56"/>
      <c r="W130" s="56"/>
      <c r="X130" s="56"/>
      <c r="Y130" s="50"/>
      <c r="AC130" s="229"/>
      <c r="AD130" s="229"/>
      <c r="AE130" s="229"/>
      <c r="AF130" s="229"/>
      <c r="AG130" s="229"/>
      <c r="AH130" s="229"/>
      <c r="AI130" s="229"/>
      <c r="AJ130" s="229"/>
    </row>
    <row r="131" spans="2:36" x14ac:dyDescent="0.25">
      <c r="B131" s="81"/>
      <c r="C131" s="81"/>
      <c r="D131" s="88" t="s">
        <v>335</v>
      </c>
      <c r="E131" s="83"/>
      <c r="F131" s="83"/>
      <c r="G131" s="83"/>
      <c r="H131" s="83"/>
      <c r="I131" s="85"/>
      <c r="J131" s="83"/>
      <c r="K131" s="83"/>
      <c r="L131" s="83"/>
      <c r="M131" s="83"/>
      <c r="N131" s="83"/>
      <c r="O131" s="83"/>
      <c r="Q131" s="56"/>
      <c r="R131" s="56" t="s">
        <v>62</v>
      </c>
      <c r="S131" s="56"/>
      <c r="T131" s="56"/>
      <c r="U131" s="56"/>
      <c r="V131" s="56"/>
      <c r="W131" s="56"/>
      <c r="X131" s="56"/>
      <c r="Y131" s="50"/>
      <c r="AC131" s="229"/>
      <c r="AD131" s="229"/>
      <c r="AE131" s="229"/>
      <c r="AF131" s="229"/>
      <c r="AG131" s="229"/>
      <c r="AH131" s="229"/>
      <c r="AI131" s="229"/>
      <c r="AJ131" s="229"/>
    </row>
    <row r="132" spans="2:36" x14ac:dyDescent="0.25">
      <c r="B132" s="81"/>
      <c r="C132" s="81"/>
      <c r="D132" s="200" t="s">
        <v>519</v>
      </c>
      <c r="E132" s="101"/>
      <c r="F132" s="101"/>
      <c r="G132" s="101"/>
      <c r="H132" s="101"/>
      <c r="I132" s="83"/>
      <c r="J132" s="101"/>
      <c r="K132" s="101"/>
      <c r="L132" s="101"/>
      <c r="M132" s="101"/>
      <c r="N132" s="101"/>
      <c r="O132" s="101"/>
      <c r="Q132" s="56"/>
      <c r="R132" s="56" t="s">
        <v>64</v>
      </c>
      <c r="S132" s="56"/>
      <c r="T132" s="56"/>
      <c r="U132" s="56"/>
      <c r="V132" s="56"/>
      <c r="W132" s="56"/>
      <c r="X132" s="56"/>
      <c r="Y132" s="50"/>
      <c r="AC132" s="229"/>
      <c r="AD132" s="229"/>
      <c r="AE132" s="229"/>
      <c r="AF132" s="229"/>
      <c r="AG132" s="229"/>
      <c r="AH132" s="229"/>
      <c r="AI132" s="229"/>
      <c r="AJ132" s="229"/>
    </row>
    <row r="133" spans="2:36" x14ac:dyDescent="0.25">
      <c r="B133" s="81"/>
      <c r="C133" s="81"/>
      <c r="D133" s="200" t="s">
        <v>402</v>
      </c>
      <c r="E133" s="101"/>
      <c r="F133" s="101"/>
      <c r="G133" s="101"/>
      <c r="H133" s="101"/>
      <c r="I133" s="101"/>
      <c r="J133" s="101"/>
      <c r="K133" s="101"/>
      <c r="L133" s="101"/>
      <c r="M133" s="101"/>
      <c r="N133" s="101"/>
      <c r="O133" s="101"/>
      <c r="Q133" s="56"/>
      <c r="R133" s="56" t="s">
        <v>63</v>
      </c>
      <c r="S133" s="56"/>
      <c r="T133" s="56"/>
      <c r="U133" s="56"/>
      <c r="V133" s="56"/>
      <c r="W133" s="56"/>
      <c r="X133" s="56"/>
      <c r="Y133" s="50"/>
      <c r="AC133" s="229"/>
      <c r="AD133" s="229"/>
      <c r="AE133" s="229"/>
      <c r="AF133" s="229"/>
      <c r="AG133" s="229"/>
      <c r="AH133" s="229"/>
      <c r="AI133" s="229"/>
      <c r="AJ133" s="229"/>
    </row>
    <row r="134" spans="2:36" x14ac:dyDescent="0.25">
      <c r="B134" s="81"/>
      <c r="C134" s="81"/>
      <c r="D134" s="200" t="s">
        <v>331</v>
      </c>
      <c r="E134" s="101"/>
      <c r="F134" s="101"/>
      <c r="G134" s="101"/>
      <c r="H134" s="101"/>
      <c r="I134" s="101"/>
      <c r="J134" s="101"/>
      <c r="K134" s="101"/>
      <c r="L134" s="101"/>
      <c r="M134" s="101"/>
      <c r="N134" s="101"/>
      <c r="O134" s="101"/>
      <c r="Q134" s="56"/>
      <c r="R134" s="56" t="s">
        <v>111</v>
      </c>
      <c r="S134" s="56"/>
      <c r="T134" s="56"/>
      <c r="U134" s="56"/>
      <c r="V134" s="56"/>
      <c r="W134" s="56"/>
      <c r="X134" s="56"/>
      <c r="Y134" s="50"/>
      <c r="AC134" s="229"/>
      <c r="AD134" s="229"/>
      <c r="AE134" s="229"/>
      <c r="AF134" s="229"/>
      <c r="AG134" s="229"/>
      <c r="AH134" s="229"/>
      <c r="AI134" s="229"/>
      <c r="AJ134" s="229"/>
    </row>
    <row r="135" spans="2:36" x14ac:dyDescent="0.25">
      <c r="B135" s="81"/>
      <c r="C135" s="81"/>
      <c r="D135" s="224" t="s">
        <v>332</v>
      </c>
      <c r="E135" s="101"/>
      <c r="F135" s="101"/>
      <c r="G135" s="101"/>
      <c r="H135" s="101"/>
      <c r="I135" s="101"/>
      <c r="J135" s="101"/>
      <c r="K135" s="101"/>
      <c r="L135" s="101"/>
      <c r="M135" s="101"/>
      <c r="N135" s="101"/>
      <c r="O135" s="101"/>
      <c r="Q135" s="56"/>
      <c r="R135" s="56" t="s">
        <v>65</v>
      </c>
      <c r="S135" s="56"/>
      <c r="T135" s="56"/>
      <c r="U135" s="56"/>
      <c r="V135" s="56"/>
      <c r="W135" s="56"/>
      <c r="X135" s="56"/>
      <c r="Y135" s="50"/>
      <c r="AC135" s="229"/>
      <c r="AD135" s="229"/>
      <c r="AE135" s="229"/>
      <c r="AF135" s="229"/>
      <c r="AG135" s="229"/>
      <c r="AH135" s="229"/>
      <c r="AI135" s="229"/>
      <c r="AJ135" s="229"/>
    </row>
    <row r="136" spans="2:36" x14ac:dyDescent="0.25">
      <c r="B136" s="81"/>
      <c r="C136" s="81"/>
      <c r="D136" s="224" t="s">
        <v>333</v>
      </c>
      <c r="E136" s="101"/>
      <c r="F136" s="101"/>
      <c r="G136" s="101"/>
      <c r="H136" s="101"/>
      <c r="I136" s="101"/>
      <c r="J136" s="101"/>
      <c r="K136" s="101"/>
      <c r="L136" s="101"/>
      <c r="M136" s="101"/>
      <c r="N136" s="101"/>
      <c r="O136" s="101"/>
      <c r="Q136" s="56"/>
      <c r="R136" s="56" t="s">
        <v>57</v>
      </c>
      <c r="S136" s="56"/>
      <c r="T136" s="56"/>
      <c r="U136" s="56"/>
      <c r="V136" s="56"/>
      <c r="W136" s="56"/>
      <c r="X136" s="56"/>
      <c r="Y136" s="50"/>
      <c r="AC136" s="229"/>
      <c r="AD136" s="229"/>
      <c r="AE136" s="229"/>
      <c r="AF136" s="229"/>
      <c r="AG136" s="229"/>
      <c r="AH136" s="229"/>
      <c r="AI136" s="229"/>
      <c r="AJ136" s="229"/>
    </row>
    <row r="137" spans="2:36" x14ac:dyDescent="0.25">
      <c r="B137" s="81"/>
      <c r="C137" s="81"/>
      <c r="D137" s="200" t="s">
        <v>520</v>
      </c>
      <c r="E137" s="101"/>
      <c r="F137" s="101"/>
      <c r="G137" s="101"/>
      <c r="H137" s="101"/>
      <c r="I137" s="101"/>
      <c r="J137" s="101"/>
      <c r="K137" s="101"/>
      <c r="L137" s="101"/>
      <c r="M137" s="101"/>
      <c r="N137" s="101"/>
      <c r="O137" s="101"/>
      <c r="Q137" s="56"/>
      <c r="R137" s="56"/>
      <c r="S137" s="56"/>
      <c r="T137" s="56"/>
      <c r="U137" s="56"/>
      <c r="V137" s="56"/>
      <c r="W137" s="56"/>
      <c r="X137" s="56"/>
      <c r="Y137" s="50"/>
      <c r="AC137" s="229"/>
      <c r="AD137" s="229"/>
      <c r="AE137" s="229"/>
      <c r="AF137" s="229"/>
      <c r="AG137" s="229"/>
      <c r="AH137" s="229"/>
      <c r="AI137" s="229"/>
      <c r="AJ137" s="229"/>
    </row>
    <row r="138" spans="2:36" x14ac:dyDescent="0.25">
      <c r="B138" s="81"/>
      <c r="C138" s="81"/>
      <c r="D138" s="201" t="s">
        <v>334</v>
      </c>
      <c r="E138" s="101"/>
      <c r="F138" s="101"/>
      <c r="G138" s="101"/>
      <c r="H138" s="101"/>
      <c r="I138" s="101"/>
      <c r="J138" s="101"/>
      <c r="K138" s="101"/>
      <c r="L138" s="101"/>
      <c r="M138" s="101"/>
      <c r="N138" s="101"/>
      <c r="O138" s="101"/>
      <c r="Q138" s="56"/>
      <c r="R138" s="56" t="s">
        <v>469</v>
      </c>
      <c r="S138" s="56"/>
      <c r="T138" s="56"/>
      <c r="U138" s="56"/>
      <c r="V138" s="56"/>
      <c r="W138" s="56"/>
      <c r="X138" s="56"/>
      <c r="Y138" s="50"/>
      <c r="AC138" s="229"/>
      <c r="AD138" s="229"/>
      <c r="AE138" s="229"/>
      <c r="AF138" s="229"/>
      <c r="AG138" s="229"/>
      <c r="AH138" s="229"/>
      <c r="AI138" s="229"/>
      <c r="AJ138" s="229"/>
    </row>
    <row r="139" spans="2:36" x14ac:dyDescent="0.25">
      <c r="B139" s="81"/>
      <c r="C139" s="81"/>
      <c r="D139" s="88" t="s">
        <v>336</v>
      </c>
      <c r="E139" s="83"/>
      <c r="F139" s="83"/>
      <c r="G139" s="83"/>
      <c r="H139" s="83"/>
      <c r="I139" s="101"/>
      <c r="J139" s="83"/>
      <c r="K139" s="83"/>
      <c r="L139" s="83"/>
      <c r="M139" s="83"/>
      <c r="N139" s="83"/>
      <c r="O139" s="83"/>
      <c r="Q139" s="56"/>
      <c r="R139" s="56" t="s">
        <v>67</v>
      </c>
      <c r="S139" s="49"/>
      <c r="T139" s="49"/>
      <c r="U139" s="49"/>
      <c r="V139" s="49"/>
      <c r="W139" s="49"/>
      <c r="X139" s="56"/>
      <c r="Y139" s="50"/>
      <c r="AC139" s="229"/>
      <c r="AD139" s="229"/>
      <c r="AE139" s="229"/>
      <c r="AF139" s="229"/>
      <c r="AG139" s="229"/>
      <c r="AH139" s="229"/>
      <c r="AI139" s="229"/>
      <c r="AJ139" s="229"/>
    </row>
    <row r="140" spans="2:36" x14ac:dyDescent="0.25">
      <c r="B140" s="81"/>
      <c r="C140" s="81"/>
      <c r="D140" s="276"/>
      <c r="E140" s="83"/>
      <c r="F140" s="83"/>
      <c r="G140" s="83"/>
      <c r="H140" s="83"/>
      <c r="I140" s="83"/>
      <c r="J140" s="83"/>
      <c r="K140" s="83"/>
      <c r="L140" s="83"/>
      <c r="M140" s="83"/>
      <c r="N140" s="83"/>
      <c r="O140" s="83"/>
      <c r="Q140" s="56"/>
      <c r="R140" s="56"/>
      <c r="S140" s="56"/>
      <c r="T140" s="56"/>
      <c r="U140" s="56"/>
      <c r="V140" s="56"/>
      <c r="W140" s="56"/>
      <c r="X140" s="56"/>
      <c r="Y140" s="50"/>
      <c r="AC140" s="229"/>
      <c r="AD140" s="229"/>
      <c r="AE140" s="229"/>
      <c r="AF140" s="229"/>
      <c r="AG140" s="229"/>
      <c r="AH140" s="229"/>
      <c r="AI140" s="229"/>
      <c r="AJ140" s="229"/>
    </row>
    <row r="141" spans="2:36" x14ac:dyDescent="0.25">
      <c r="B141" s="81"/>
      <c r="C141" s="81"/>
      <c r="D141" s="88" t="s">
        <v>521</v>
      </c>
      <c r="E141" s="83"/>
      <c r="F141" s="83"/>
      <c r="G141" s="83"/>
      <c r="H141" s="83"/>
      <c r="I141" s="83"/>
      <c r="J141" s="83"/>
      <c r="K141" s="83"/>
      <c r="L141" s="83"/>
      <c r="M141" s="83"/>
      <c r="N141" s="83"/>
      <c r="O141" s="83"/>
      <c r="Q141" s="56"/>
      <c r="R141" s="56"/>
      <c r="S141" s="56"/>
      <c r="T141" s="56"/>
      <c r="U141" s="56"/>
      <c r="V141" s="56"/>
      <c r="W141" s="56"/>
      <c r="X141" s="56"/>
      <c r="Y141" s="50"/>
      <c r="AC141" s="229"/>
      <c r="AD141" s="229"/>
      <c r="AE141" s="229"/>
      <c r="AF141" s="229"/>
      <c r="AG141" s="229"/>
      <c r="AH141" s="229"/>
      <c r="AI141" s="229"/>
      <c r="AJ141" s="229"/>
    </row>
    <row r="142" spans="2:36" x14ac:dyDescent="0.25">
      <c r="B142" s="81"/>
      <c r="C142" s="81"/>
      <c r="D142" s="82" t="s">
        <v>70</v>
      </c>
      <c r="E142" s="273" t="s">
        <v>265</v>
      </c>
      <c r="F142" s="273"/>
      <c r="G142" s="273"/>
      <c r="H142" s="273"/>
      <c r="I142" s="83"/>
      <c r="J142" s="83"/>
      <c r="K142" s="83"/>
      <c r="L142" s="83"/>
      <c r="M142" s="83"/>
      <c r="N142" s="71" t="s">
        <v>163</v>
      </c>
      <c r="O142" s="83"/>
      <c r="Q142" s="56"/>
      <c r="R142" s="49"/>
      <c r="S142" s="49"/>
      <c r="T142" s="49"/>
      <c r="U142" s="49"/>
      <c r="V142" s="49"/>
      <c r="W142" s="49"/>
      <c r="X142" s="56"/>
      <c r="Y142" s="50"/>
      <c r="AC142" s="229"/>
      <c r="AD142" s="229"/>
      <c r="AE142" s="229"/>
      <c r="AF142" s="229"/>
      <c r="AG142" s="229"/>
      <c r="AH142" s="229"/>
      <c r="AI142" s="229"/>
      <c r="AJ142" s="229"/>
    </row>
    <row r="143" spans="2:36" x14ac:dyDescent="0.25">
      <c r="B143" s="81"/>
      <c r="C143" s="81"/>
      <c r="D143" s="83"/>
      <c r="E143" s="302"/>
      <c r="F143" s="283"/>
      <c r="G143" s="274"/>
      <c r="H143" s="283"/>
      <c r="I143" s="83"/>
      <c r="J143" s="83"/>
      <c r="K143" s="83"/>
      <c r="L143" s="83"/>
      <c r="M143" s="83"/>
      <c r="N143" s="83"/>
      <c r="O143" s="83"/>
      <c r="Q143" s="56"/>
      <c r="R143" s="56" t="s">
        <v>261</v>
      </c>
      <c r="S143" s="56"/>
      <c r="T143" s="56"/>
      <c r="U143" s="56"/>
      <c r="V143" s="56"/>
      <c r="W143" s="56"/>
      <c r="X143" s="49"/>
      <c r="Y143" s="50"/>
      <c r="AC143" s="229"/>
      <c r="AD143" s="229"/>
      <c r="AE143" s="229"/>
      <c r="AF143" s="229"/>
      <c r="AG143" s="229"/>
      <c r="AH143" s="229"/>
      <c r="AI143" s="229"/>
      <c r="AJ143" s="229"/>
    </row>
    <row r="144" spans="2:36" x14ac:dyDescent="0.25">
      <c r="B144" s="81"/>
      <c r="C144" s="81"/>
      <c r="D144" s="82" t="s">
        <v>264</v>
      </c>
      <c r="E144" s="82"/>
      <c r="F144" s="83"/>
      <c r="G144" s="86"/>
      <c r="H144" s="83"/>
      <c r="I144" s="283"/>
      <c r="J144" s="83"/>
      <c r="K144" s="83"/>
      <c r="L144" s="83"/>
      <c r="M144" s="78" t="s">
        <v>186</v>
      </c>
      <c r="N144" s="103">
        <f>COUNTIFS(N130, "C")</f>
        <v>0</v>
      </c>
      <c r="O144" s="83"/>
      <c r="Q144" s="56"/>
      <c r="R144" s="56" t="s">
        <v>262</v>
      </c>
      <c r="S144" s="56"/>
      <c r="T144" s="56"/>
      <c r="U144" s="56"/>
      <c r="V144" s="56"/>
      <c r="W144" s="56"/>
      <c r="X144" s="56"/>
      <c r="Y144" s="50"/>
      <c r="AC144" s="229"/>
      <c r="AD144" s="229"/>
      <c r="AE144" s="229"/>
      <c r="AF144" s="229"/>
      <c r="AG144" s="229"/>
      <c r="AH144" s="229"/>
      <c r="AI144" s="229"/>
      <c r="AJ144" s="229"/>
    </row>
    <row r="145" spans="1:36" x14ac:dyDescent="0.25">
      <c r="B145" s="81"/>
      <c r="C145" s="81"/>
      <c r="D145" s="219" t="s">
        <v>433</v>
      </c>
      <c r="E145" s="294"/>
      <c r="F145" s="114"/>
      <c r="G145" s="278"/>
      <c r="H145" s="114"/>
      <c r="I145" s="83"/>
      <c r="J145" s="114"/>
      <c r="K145" s="114"/>
      <c r="L145" s="83"/>
      <c r="M145" s="83"/>
      <c r="N145" s="83"/>
      <c r="O145" s="83"/>
      <c r="Q145" s="56"/>
      <c r="R145" s="56" t="s">
        <v>190</v>
      </c>
      <c r="S145" s="56"/>
      <c r="T145" s="56"/>
      <c r="U145" s="56"/>
      <c r="V145" s="56"/>
      <c r="W145" s="56"/>
      <c r="X145" s="56"/>
      <c r="Y145" s="50"/>
      <c r="AC145" s="229"/>
      <c r="AD145" s="229"/>
      <c r="AE145" s="229"/>
      <c r="AF145" s="229"/>
      <c r="AG145" s="229"/>
      <c r="AH145" s="229"/>
      <c r="AI145" s="229"/>
      <c r="AJ145" s="229"/>
    </row>
    <row r="146" spans="1:36" x14ac:dyDescent="0.25">
      <c r="B146" s="81"/>
      <c r="C146" s="81"/>
      <c r="D146" s="82"/>
      <c r="E146" s="82"/>
      <c r="F146" s="83"/>
      <c r="G146" s="86"/>
      <c r="H146" s="83"/>
      <c r="I146" s="114"/>
      <c r="J146" s="83"/>
      <c r="K146" s="83"/>
      <c r="L146" s="83"/>
      <c r="M146" s="83"/>
      <c r="N146" s="83"/>
      <c r="O146" s="83"/>
      <c r="Q146" s="56"/>
      <c r="R146" s="56" t="s">
        <v>110</v>
      </c>
      <c r="S146" s="56"/>
      <c r="T146" s="56"/>
      <c r="U146" s="56"/>
      <c r="V146" s="56"/>
      <c r="W146" s="56"/>
      <c r="X146" s="56"/>
      <c r="Y146" s="50"/>
      <c r="AC146" s="229"/>
      <c r="AD146" s="229"/>
      <c r="AE146" s="229"/>
      <c r="AF146" s="229"/>
      <c r="AG146" s="229"/>
      <c r="AH146" s="229"/>
      <c r="AI146" s="229"/>
      <c r="AJ146" s="229"/>
    </row>
    <row r="147" spans="1:36" x14ac:dyDescent="0.25">
      <c r="B147" s="74"/>
      <c r="C147" s="75" t="s">
        <v>12</v>
      </c>
      <c r="D147" s="76" t="s">
        <v>337</v>
      </c>
      <c r="E147" s="56"/>
      <c r="F147" s="56"/>
      <c r="G147" s="56"/>
      <c r="H147" s="56"/>
      <c r="I147" s="49"/>
      <c r="J147" s="56"/>
      <c r="K147" s="56"/>
      <c r="L147" s="56"/>
      <c r="M147" s="56"/>
      <c r="N147" s="68"/>
      <c r="O147" s="56"/>
      <c r="Q147" s="56"/>
      <c r="R147" s="49"/>
      <c r="S147" s="49"/>
      <c r="T147" s="49"/>
      <c r="U147" s="49"/>
      <c r="V147" s="49"/>
      <c r="W147" s="49"/>
      <c r="X147" s="56"/>
      <c r="Y147" s="50"/>
      <c r="AC147" s="229"/>
      <c r="AD147" s="229"/>
      <c r="AE147" s="229"/>
      <c r="AF147" s="229"/>
      <c r="AG147" s="229"/>
      <c r="AH147" s="229"/>
      <c r="AI147" s="229"/>
      <c r="AJ147" s="229"/>
    </row>
    <row r="148" spans="1:36" x14ac:dyDescent="0.25">
      <c r="B148" s="81"/>
      <c r="C148" s="81"/>
      <c r="D148" s="254" t="s">
        <v>338</v>
      </c>
      <c r="E148" s="253"/>
      <c r="F148" s="253"/>
      <c r="G148" s="253"/>
      <c r="H148" s="253"/>
      <c r="I148" s="85"/>
      <c r="J148" s="253"/>
      <c r="K148" s="253"/>
      <c r="L148" s="253"/>
      <c r="M148" s="253"/>
      <c r="N148" s="87"/>
      <c r="O148" s="83"/>
      <c r="Q148" s="56"/>
      <c r="R148" s="56"/>
      <c r="S148" s="56"/>
      <c r="T148" s="56"/>
      <c r="U148" s="56"/>
      <c r="V148" s="56"/>
      <c r="W148" s="56"/>
      <c r="X148" s="56"/>
      <c r="Y148" s="50"/>
      <c r="AC148" s="229"/>
      <c r="AD148" s="229"/>
      <c r="AE148" s="229"/>
      <c r="AF148" s="229"/>
      <c r="AG148" s="229"/>
      <c r="AH148" s="229"/>
      <c r="AI148" s="229"/>
      <c r="AJ148" s="229"/>
    </row>
    <row r="149" spans="1:36" x14ac:dyDescent="0.25">
      <c r="B149" s="81"/>
      <c r="C149" s="81"/>
      <c r="D149" s="254" t="s">
        <v>339</v>
      </c>
      <c r="E149" s="253"/>
      <c r="F149" s="253"/>
      <c r="G149" s="253"/>
      <c r="H149" s="253"/>
      <c r="I149" s="87"/>
      <c r="J149" s="253"/>
      <c r="K149" s="253"/>
      <c r="L149" s="253"/>
      <c r="M149" s="253"/>
      <c r="N149" s="87"/>
      <c r="O149" s="83"/>
      <c r="Q149" s="56"/>
      <c r="R149" s="56"/>
      <c r="S149" s="56"/>
      <c r="T149" s="56"/>
      <c r="U149" s="56"/>
      <c r="V149" s="56"/>
      <c r="W149" s="56"/>
      <c r="X149" s="56"/>
      <c r="Y149" s="50"/>
      <c r="AC149" s="229"/>
      <c r="AD149" s="229"/>
      <c r="AE149" s="229"/>
      <c r="AF149" s="229"/>
      <c r="AG149" s="229"/>
      <c r="AH149" s="229"/>
      <c r="AI149" s="229"/>
      <c r="AJ149" s="229"/>
    </row>
    <row r="150" spans="1:36" x14ac:dyDescent="0.25">
      <c r="B150" s="81"/>
      <c r="C150" s="81"/>
      <c r="D150" s="254" t="s">
        <v>341</v>
      </c>
      <c r="E150" s="253"/>
      <c r="F150" s="253"/>
      <c r="G150" s="253"/>
      <c r="H150" s="253"/>
      <c r="I150" s="87"/>
      <c r="J150" s="253"/>
      <c r="K150" s="253"/>
      <c r="L150" s="253"/>
      <c r="M150" s="253"/>
      <c r="N150" s="87"/>
      <c r="O150" s="83"/>
      <c r="Q150" s="56"/>
      <c r="R150" s="56"/>
      <c r="S150" s="56"/>
      <c r="T150" s="56"/>
      <c r="U150" s="56"/>
      <c r="V150" s="56"/>
      <c r="W150" s="56"/>
      <c r="X150" s="56"/>
      <c r="Y150" s="50"/>
      <c r="AC150" s="229"/>
      <c r="AD150" s="229"/>
      <c r="AE150" s="229"/>
      <c r="AF150" s="229"/>
      <c r="AG150" s="229"/>
      <c r="AH150" s="229"/>
      <c r="AI150" s="229"/>
      <c r="AJ150" s="229"/>
    </row>
    <row r="151" spans="1:36" x14ac:dyDescent="0.25">
      <c r="B151" s="81"/>
      <c r="C151" s="81"/>
      <c r="D151" s="87" t="s">
        <v>340</v>
      </c>
      <c r="E151" s="253"/>
      <c r="F151" s="253"/>
      <c r="G151" s="253"/>
      <c r="H151" s="253"/>
      <c r="I151" s="87"/>
      <c r="J151" s="253"/>
      <c r="K151" s="253"/>
      <c r="L151" s="253"/>
      <c r="M151" s="253"/>
      <c r="N151" s="87"/>
      <c r="O151" s="83"/>
      <c r="Q151" s="56"/>
      <c r="R151" s="56"/>
      <c r="S151" s="56"/>
      <c r="T151" s="56"/>
      <c r="U151" s="56"/>
      <c r="V151" s="56"/>
      <c r="W151" s="56"/>
      <c r="X151" s="56"/>
      <c r="Y151" s="50"/>
      <c r="AC151" s="229"/>
      <c r="AD151" s="229"/>
      <c r="AE151" s="229"/>
      <c r="AF151" s="229"/>
      <c r="AG151" s="229"/>
      <c r="AH151" s="229"/>
      <c r="AI151" s="229"/>
      <c r="AJ151" s="229"/>
    </row>
    <row r="152" spans="1:36" x14ac:dyDescent="0.25">
      <c r="B152" s="81"/>
      <c r="C152" s="81"/>
      <c r="D152" s="83"/>
      <c r="E152" s="86"/>
      <c r="F152" s="86"/>
      <c r="G152" s="86"/>
      <c r="H152" s="86"/>
      <c r="I152" s="87"/>
      <c r="J152" s="86"/>
      <c r="K152" s="86"/>
      <c r="L152" s="86"/>
      <c r="M152" s="86"/>
      <c r="N152" s="83"/>
      <c r="O152" s="83"/>
      <c r="Q152" s="56"/>
      <c r="R152" s="56"/>
      <c r="S152" s="56"/>
      <c r="T152" s="56"/>
      <c r="U152" s="56"/>
      <c r="V152" s="56"/>
      <c r="W152" s="56"/>
      <c r="X152" s="56"/>
      <c r="Y152" s="50"/>
      <c r="AC152" s="229"/>
      <c r="AD152" s="229"/>
      <c r="AE152" s="229"/>
      <c r="AF152" s="229"/>
      <c r="AG152" s="229"/>
      <c r="AH152" s="229"/>
      <c r="AI152" s="229"/>
      <c r="AJ152" s="229"/>
    </row>
    <row r="153" spans="1:36" x14ac:dyDescent="0.25">
      <c r="B153" s="81"/>
      <c r="C153" s="81"/>
      <c r="D153" s="82" t="s">
        <v>70</v>
      </c>
      <c r="E153" s="273" t="s">
        <v>265</v>
      </c>
      <c r="F153" s="273"/>
      <c r="G153" s="273"/>
      <c r="H153" s="273"/>
      <c r="I153" s="83" t="s">
        <v>69</v>
      </c>
      <c r="J153" s="83"/>
      <c r="K153" s="273" t="s">
        <v>299</v>
      </c>
      <c r="L153" s="273"/>
      <c r="M153" s="273"/>
      <c r="N153" s="71" t="s">
        <v>163</v>
      </c>
      <c r="O153" s="83"/>
      <c r="Q153" s="56"/>
      <c r="R153" s="49"/>
      <c r="S153" s="49"/>
      <c r="T153" s="49"/>
      <c r="U153" s="49"/>
      <c r="V153" s="49"/>
      <c r="W153" s="49"/>
      <c r="X153" s="49"/>
      <c r="Y153" s="50"/>
      <c r="AC153" s="229"/>
      <c r="AD153" s="229"/>
      <c r="AE153" s="229"/>
      <c r="AF153" s="229"/>
      <c r="AG153" s="229"/>
      <c r="AH153" s="229"/>
      <c r="AI153" s="229"/>
      <c r="AJ153" s="229"/>
    </row>
    <row r="154" spans="1:36" x14ac:dyDescent="0.25">
      <c r="B154" s="81"/>
      <c r="C154" s="81"/>
      <c r="D154" s="83"/>
      <c r="E154" s="86"/>
      <c r="F154" s="86"/>
      <c r="G154" s="86"/>
      <c r="H154" s="86"/>
      <c r="I154" s="83"/>
      <c r="J154" s="224"/>
      <c r="K154" s="224"/>
      <c r="L154" s="224"/>
      <c r="M154" s="83"/>
      <c r="N154" s="83"/>
      <c r="O154" s="83"/>
      <c r="Q154" s="50"/>
      <c r="R154" s="49"/>
      <c r="S154" s="49"/>
      <c r="T154" s="49"/>
      <c r="U154" s="49"/>
      <c r="V154" s="49"/>
      <c r="W154" s="49"/>
      <c r="X154" s="49"/>
      <c r="Y154" s="50"/>
    </row>
    <row r="155" spans="1:36" x14ac:dyDescent="0.25">
      <c r="B155" s="81"/>
      <c r="C155" s="81"/>
      <c r="D155" s="83"/>
      <c r="E155" s="83"/>
      <c r="F155" s="83"/>
      <c r="G155" s="83"/>
      <c r="H155" s="83"/>
      <c r="I155" s="83"/>
      <c r="J155" s="83"/>
      <c r="K155" s="83"/>
      <c r="L155" s="83"/>
      <c r="M155" s="301" t="s">
        <v>428</v>
      </c>
      <c r="N155" s="103">
        <f>COUNTIFS(N147, "NC")</f>
        <v>0</v>
      </c>
      <c r="O155" s="83"/>
      <c r="Q155" s="50"/>
      <c r="R155" s="73"/>
      <c r="S155" s="50"/>
      <c r="T155" s="50"/>
      <c r="U155" s="50"/>
      <c r="V155" s="50"/>
      <c r="W155" s="50"/>
      <c r="X155" s="50"/>
      <c r="Y155" s="50"/>
    </row>
    <row r="156" spans="1:36" x14ac:dyDescent="0.25">
      <c r="B156" s="81"/>
      <c r="C156" s="81"/>
      <c r="D156" s="83"/>
      <c r="E156" s="83"/>
      <c r="F156" s="83"/>
      <c r="G156" s="83"/>
      <c r="H156" s="83"/>
      <c r="I156" s="83"/>
      <c r="J156" s="83"/>
      <c r="K156" s="83"/>
      <c r="L156" s="83"/>
      <c r="M156" s="83"/>
      <c r="N156" s="83"/>
      <c r="O156" s="83"/>
      <c r="Q156" s="50"/>
      <c r="R156" s="50"/>
      <c r="S156" s="50"/>
      <c r="T156" s="50"/>
      <c r="U156" s="50"/>
      <c r="V156" s="50"/>
      <c r="W156" s="50"/>
      <c r="X156" s="50"/>
      <c r="Y156" s="50"/>
    </row>
    <row r="157" spans="1:36" s="44" customFormat="1" x14ac:dyDescent="0.25">
      <c r="A157" s="43"/>
      <c r="B157" s="43"/>
      <c r="C157" s="43"/>
    </row>
    <row r="158" spans="1:36" x14ac:dyDescent="0.25">
      <c r="B158" s="81"/>
      <c r="C158" s="83"/>
      <c r="D158" s="83"/>
      <c r="E158" s="83"/>
      <c r="F158" s="83"/>
      <c r="G158" s="83"/>
      <c r="H158" s="83"/>
      <c r="I158" s="83"/>
      <c r="J158" s="83"/>
      <c r="K158" s="83"/>
      <c r="L158" s="83"/>
      <c r="M158" s="83"/>
      <c r="N158" s="83"/>
      <c r="O158" s="83"/>
      <c r="Q158" s="49"/>
      <c r="R158" s="49"/>
      <c r="S158" s="49"/>
      <c r="T158" s="49"/>
      <c r="U158" s="49"/>
      <c r="V158" s="49"/>
      <c r="W158" s="49"/>
      <c r="X158" s="49"/>
      <c r="Y158" s="50"/>
    </row>
    <row r="159" spans="1:36" ht="18.75" x14ac:dyDescent="0.3">
      <c r="B159" s="81"/>
      <c r="C159" s="81"/>
      <c r="D159" s="94" t="s">
        <v>18</v>
      </c>
      <c r="E159" s="83"/>
      <c r="F159" s="83"/>
      <c r="G159" s="83"/>
      <c r="H159" s="83"/>
      <c r="I159" s="83"/>
      <c r="J159" s="83"/>
      <c r="K159" s="83"/>
      <c r="L159" s="83"/>
      <c r="M159" s="83"/>
      <c r="N159" s="83"/>
      <c r="O159" s="83"/>
      <c r="Q159" s="49"/>
      <c r="R159" s="53" t="s">
        <v>103</v>
      </c>
      <c r="S159" s="49"/>
      <c r="T159" s="49"/>
      <c r="U159" s="49"/>
      <c r="V159" s="49"/>
      <c r="W159" s="49"/>
      <c r="X159" s="49"/>
      <c r="Y159" s="50"/>
    </row>
    <row r="160" spans="1:36" ht="18.75" x14ac:dyDescent="0.3">
      <c r="B160" s="81"/>
      <c r="C160" s="81"/>
      <c r="D160" s="94"/>
      <c r="E160" s="83"/>
      <c r="F160" s="83"/>
      <c r="G160" s="83"/>
      <c r="H160" s="83"/>
      <c r="I160" s="83"/>
      <c r="J160" s="83"/>
      <c r="K160" s="83"/>
      <c r="L160" s="83"/>
      <c r="M160" s="83"/>
      <c r="N160" s="83"/>
      <c r="O160" s="83"/>
      <c r="Q160" s="49"/>
      <c r="R160" s="53" t="s">
        <v>104</v>
      </c>
      <c r="S160" s="49"/>
      <c r="T160" s="49"/>
      <c r="U160" s="49"/>
      <c r="V160" s="49"/>
      <c r="W160" s="49"/>
      <c r="X160" s="49"/>
      <c r="Y160" s="50"/>
    </row>
    <row r="161" spans="2:28" ht="18.75" x14ac:dyDescent="0.3">
      <c r="B161" s="95"/>
      <c r="C161" s="96" t="s">
        <v>13</v>
      </c>
      <c r="D161" s="97" t="s">
        <v>342</v>
      </c>
      <c r="E161" s="98"/>
      <c r="F161" s="98"/>
      <c r="G161" s="98"/>
      <c r="H161" s="98"/>
      <c r="I161" s="309"/>
      <c r="J161" s="98"/>
      <c r="K161" s="98"/>
      <c r="L161" s="98"/>
      <c r="M161" s="98"/>
      <c r="N161" s="68" t="s">
        <v>96</v>
      </c>
      <c r="O161" s="98"/>
      <c r="Q161" s="49"/>
      <c r="R161" s="53"/>
      <c r="S161" s="49"/>
      <c r="T161" s="49"/>
      <c r="U161" s="49"/>
      <c r="V161" s="49"/>
      <c r="W161" s="49"/>
      <c r="X161" s="49"/>
      <c r="Y161" s="50"/>
    </row>
    <row r="162" spans="2:28" x14ac:dyDescent="0.25">
      <c r="B162" s="81"/>
      <c r="C162" s="81"/>
      <c r="D162" s="88" t="s">
        <v>343</v>
      </c>
      <c r="E162" s="83"/>
      <c r="F162" s="83"/>
      <c r="G162" s="83"/>
      <c r="H162" s="83"/>
      <c r="I162" s="85"/>
      <c r="J162" s="83"/>
      <c r="K162" s="83"/>
      <c r="L162" s="83"/>
      <c r="M162" s="83"/>
      <c r="N162" s="83"/>
      <c r="O162" s="83"/>
      <c r="Q162" s="49"/>
      <c r="R162" s="56" t="s">
        <v>470</v>
      </c>
      <c r="S162" s="49"/>
      <c r="T162" s="49"/>
      <c r="U162" s="49"/>
      <c r="V162" s="49"/>
      <c r="W162" s="49"/>
      <c r="X162" s="49"/>
      <c r="Y162" s="50"/>
    </row>
    <row r="163" spans="2:28" x14ac:dyDescent="0.25">
      <c r="B163" s="81"/>
      <c r="C163" s="81"/>
      <c r="D163" s="201" t="s">
        <v>214</v>
      </c>
      <c r="E163" s="101"/>
      <c r="F163" s="101"/>
      <c r="G163" s="101"/>
      <c r="H163" s="101"/>
      <c r="I163" s="83"/>
      <c r="J163" s="101"/>
      <c r="K163" s="101"/>
      <c r="L163" s="101"/>
      <c r="M163" s="101"/>
      <c r="N163" s="71" t="s">
        <v>163</v>
      </c>
      <c r="O163" s="83"/>
      <c r="Q163" s="49"/>
      <c r="R163" s="56" t="s">
        <v>471</v>
      </c>
      <c r="S163" s="56"/>
      <c r="T163" s="56"/>
      <c r="U163" s="56"/>
      <c r="V163" s="56"/>
      <c r="W163" s="56"/>
      <c r="X163" s="56"/>
      <c r="Y163" s="50"/>
      <c r="AB163" s="183" t="s">
        <v>96</v>
      </c>
    </row>
    <row r="164" spans="2:28" x14ac:dyDescent="0.25">
      <c r="B164" s="81"/>
      <c r="C164" s="81"/>
      <c r="D164" s="201" t="s">
        <v>215</v>
      </c>
      <c r="E164" s="101"/>
      <c r="F164" s="101"/>
      <c r="G164" s="101"/>
      <c r="H164" s="101"/>
      <c r="I164" s="101"/>
      <c r="J164" s="101"/>
      <c r="K164" s="101"/>
      <c r="L164" s="101"/>
      <c r="M164" s="101"/>
      <c r="N164" s="203"/>
      <c r="O164" s="83"/>
      <c r="Q164" s="49"/>
      <c r="R164" s="56" t="s">
        <v>472</v>
      </c>
      <c r="S164" s="49"/>
      <c r="T164" s="49"/>
      <c r="U164" s="49"/>
      <c r="V164" s="49"/>
      <c r="W164" s="49"/>
      <c r="X164" s="49"/>
      <c r="Y164" s="50"/>
      <c r="AB164" s="183"/>
    </row>
    <row r="165" spans="2:28" ht="18.75" x14ac:dyDescent="0.3">
      <c r="B165" s="81"/>
      <c r="C165" s="81"/>
      <c r="D165" s="83"/>
      <c r="E165" s="86"/>
      <c r="F165" s="86"/>
      <c r="G165" s="86"/>
      <c r="H165" s="86"/>
      <c r="I165" s="101"/>
      <c r="J165" s="83"/>
      <c r="K165" s="83"/>
      <c r="L165" s="83"/>
      <c r="M165" s="83"/>
      <c r="N165" s="83"/>
      <c r="O165" s="83"/>
      <c r="Q165" s="49"/>
      <c r="R165" s="53"/>
      <c r="S165" s="49"/>
      <c r="T165" s="49"/>
      <c r="U165" s="49"/>
      <c r="V165" s="49"/>
      <c r="W165" s="49"/>
      <c r="X165" s="49"/>
      <c r="Y165" s="50"/>
      <c r="AB165" s="183"/>
    </row>
    <row r="166" spans="2:28" x14ac:dyDescent="0.25">
      <c r="B166" s="81"/>
      <c r="C166" s="81"/>
      <c r="D166" s="82" t="s">
        <v>70</v>
      </c>
      <c r="E166" s="273" t="s">
        <v>266</v>
      </c>
      <c r="F166" s="273"/>
      <c r="G166" s="273"/>
      <c r="H166" s="273"/>
      <c r="I166" s="83"/>
      <c r="J166" s="83"/>
      <c r="K166" s="83"/>
      <c r="L166" s="83"/>
      <c r="M166" s="270"/>
      <c r="N166" s="271"/>
      <c r="O166" s="83"/>
      <c r="Q166" s="49"/>
      <c r="R166" s="213" t="s">
        <v>473</v>
      </c>
      <c r="S166" s="73"/>
      <c r="T166" s="73"/>
      <c r="U166" s="73"/>
      <c r="V166" s="73"/>
      <c r="W166" s="73"/>
      <c r="X166" s="73"/>
      <c r="Y166" s="50"/>
      <c r="AB166" s="183"/>
    </row>
    <row r="167" spans="2:28" x14ac:dyDescent="0.25">
      <c r="B167" s="43"/>
      <c r="C167" s="43"/>
      <c r="D167" s="305"/>
      <c r="E167" s="44"/>
      <c r="F167" s="44"/>
      <c r="G167" s="44"/>
      <c r="H167" s="44"/>
      <c r="I167" s="44"/>
      <c r="J167" s="44"/>
      <c r="K167" s="44"/>
      <c r="L167" s="44"/>
      <c r="M167" s="44"/>
      <c r="N167" s="44"/>
      <c r="O167" s="44"/>
      <c r="Q167" s="49"/>
      <c r="R167" s="213" t="s">
        <v>474</v>
      </c>
      <c r="S167" s="73"/>
      <c r="T167" s="73"/>
      <c r="U167" s="73"/>
      <c r="V167" s="73"/>
      <c r="W167" s="73"/>
      <c r="X167" s="73"/>
      <c r="Y167" s="50"/>
      <c r="AB167" s="183" t="s">
        <v>97</v>
      </c>
    </row>
    <row r="168" spans="2:28" ht="18.75" x14ac:dyDescent="0.3">
      <c r="B168" s="81"/>
      <c r="C168" s="81"/>
      <c r="D168" s="94" t="s">
        <v>19</v>
      </c>
      <c r="E168" s="83"/>
      <c r="F168" s="83"/>
      <c r="G168" s="83"/>
      <c r="H168" s="83"/>
      <c r="I168" s="83"/>
      <c r="J168" s="83"/>
      <c r="K168" s="83"/>
      <c r="L168" s="83"/>
      <c r="M168" s="83"/>
      <c r="N168" s="83"/>
      <c r="O168" s="83"/>
      <c r="Q168" s="49"/>
      <c r="R168" s="213" t="s">
        <v>475</v>
      </c>
      <c r="S168" s="73"/>
      <c r="T168" s="73"/>
      <c r="U168" s="73"/>
      <c r="V168" s="73"/>
      <c r="W168" s="73"/>
      <c r="X168" s="73"/>
      <c r="Y168" s="50"/>
      <c r="AB168" s="183" t="s">
        <v>100</v>
      </c>
    </row>
    <row r="169" spans="2:28" x14ac:dyDescent="0.25">
      <c r="B169" s="81"/>
      <c r="C169" s="81"/>
      <c r="D169" s="83"/>
      <c r="E169" s="83"/>
      <c r="F169" s="83"/>
      <c r="G169" s="83"/>
      <c r="H169" s="83"/>
      <c r="I169" s="83"/>
      <c r="J169" s="83"/>
      <c r="K169" s="83"/>
      <c r="L169" s="83"/>
      <c r="M169" s="83"/>
      <c r="N169" s="83"/>
      <c r="O169" s="83"/>
      <c r="Q169" s="49"/>
      <c r="R169" s="213" t="s">
        <v>476</v>
      </c>
      <c r="S169" s="73"/>
      <c r="T169" s="73"/>
      <c r="U169" s="73"/>
      <c r="V169" s="73"/>
      <c r="W169" s="73"/>
      <c r="X169" s="73"/>
      <c r="Y169" s="50"/>
    </row>
    <row r="170" spans="2:28" x14ac:dyDescent="0.25">
      <c r="B170" s="95"/>
      <c r="C170" s="96" t="s">
        <v>477</v>
      </c>
      <c r="D170" s="97" t="s">
        <v>112</v>
      </c>
      <c r="E170" s="98"/>
      <c r="F170" s="98"/>
      <c r="G170" s="98"/>
      <c r="H170" s="98"/>
      <c r="I170" s="309"/>
      <c r="J170" s="98"/>
      <c r="K170" s="98"/>
      <c r="L170" s="98"/>
      <c r="M170" s="98"/>
      <c r="N170" s="68" t="s">
        <v>96</v>
      </c>
      <c r="O170" s="98" t="s">
        <v>346</v>
      </c>
      <c r="Q170" s="49"/>
      <c r="R170" s="50"/>
      <c r="S170" s="50"/>
      <c r="T170" s="50"/>
      <c r="U170" s="50"/>
      <c r="V170" s="50"/>
      <c r="W170" s="50"/>
      <c r="X170" s="50"/>
      <c r="Y170" s="50"/>
    </row>
    <row r="171" spans="2:28" x14ac:dyDescent="0.25">
      <c r="B171" s="81"/>
      <c r="C171" s="81"/>
      <c r="D171" s="88" t="s">
        <v>344</v>
      </c>
      <c r="E171" s="83"/>
      <c r="F171" s="83"/>
      <c r="G171" s="83"/>
      <c r="H171" s="83"/>
      <c r="I171" s="85"/>
      <c r="J171" s="83"/>
      <c r="K171" s="83"/>
      <c r="L171" s="83"/>
      <c r="M171" s="83"/>
      <c r="N171" s="83"/>
      <c r="O171" s="83"/>
      <c r="Q171" s="49"/>
      <c r="R171" s="73" t="s">
        <v>348</v>
      </c>
      <c r="S171" s="50"/>
      <c r="T171" s="50"/>
      <c r="U171" s="50"/>
      <c r="V171" s="50"/>
      <c r="W171" s="50"/>
      <c r="X171" s="50"/>
      <c r="Y171" s="50"/>
    </row>
    <row r="172" spans="2:28" x14ac:dyDescent="0.25">
      <c r="B172" s="81"/>
      <c r="C172" s="81"/>
      <c r="D172" s="88" t="s">
        <v>345</v>
      </c>
      <c r="E172" s="83"/>
      <c r="F172" s="83"/>
      <c r="G172" s="83"/>
      <c r="H172" s="83"/>
      <c r="I172" s="83"/>
      <c r="J172" s="83"/>
      <c r="K172" s="83"/>
      <c r="L172" s="83"/>
      <c r="M172" s="83"/>
      <c r="N172" s="83"/>
      <c r="O172" s="83"/>
      <c r="Q172" s="49"/>
      <c r="R172" s="73" t="s">
        <v>349</v>
      </c>
      <c r="S172" s="50"/>
      <c r="T172" s="50"/>
      <c r="U172" s="50"/>
      <c r="V172" s="50"/>
      <c r="W172" s="50"/>
      <c r="X172" s="50"/>
      <c r="Y172" s="50"/>
    </row>
    <row r="173" spans="2:28" x14ac:dyDescent="0.25">
      <c r="B173" s="81"/>
      <c r="C173" s="81"/>
      <c r="D173" s="88" t="s">
        <v>270</v>
      </c>
      <c r="E173" s="83"/>
      <c r="F173" s="83"/>
      <c r="G173" s="83"/>
      <c r="H173" s="83"/>
      <c r="I173" s="83"/>
      <c r="J173" s="83"/>
      <c r="K173" s="83"/>
      <c r="L173" s="83"/>
      <c r="M173" s="83"/>
      <c r="N173" s="272" t="s">
        <v>163</v>
      </c>
      <c r="O173" s="83"/>
      <c r="Q173" s="50"/>
      <c r="R173" s="56" t="s">
        <v>190</v>
      </c>
      <c r="S173" s="49"/>
      <c r="T173" s="49"/>
      <c r="U173" s="49"/>
      <c r="V173" s="49"/>
      <c r="W173" s="49"/>
      <c r="X173" s="49"/>
      <c r="Y173" s="49"/>
    </row>
    <row r="174" spans="2:28" x14ac:dyDescent="0.25">
      <c r="B174" s="81"/>
      <c r="C174" s="81"/>
      <c r="D174" s="83"/>
      <c r="E174" s="86"/>
      <c r="F174" s="86"/>
      <c r="G174" s="86"/>
      <c r="H174" s="86"/>
      <c r="I174" s="83"/>
      <c r="J174" s="224"/>
      <c r="K174" s="224"/>
      <c r="L174" s="224"/>
      <c r="M174" s="270"/>
      <c r="N174" s="83"/>
      <c r="O174" s="83"/>
      <c r="Q174" s="50"/>
      <c r="R174" s="56" t="s">
        <v>110</v>
      </c>
      <c r="S174" s="49"/>
      <c r="T174" s="49"/>
      <c r="U174" s="49"/>
      <c r="V174" s="49"/>
      <c r="W174" s="49"/>
      <c r="X174" s="49"/>
      <c r="Y174" s="49"/>
    </row>
    <row r="175" spans="2:28" x14ac:dyDescent="0.25">
      <c r="B175" s="81"/>
      <c r="C175" s="81"/>
      <c r="D175" s="82" t="s">
        <v>70</v>
      </c>
      <c r="E175" s="273" t="s">
        <v>267</v>
      </c>
      <c r="F175" s="273"/>
      <c r="G175" s="273"/>
      <c r="H175" s="273"/>
      <c r="I175" s="83"/>
      <c r="J175" s="273" t="s">
        <v>301</v>
      </c>
      <c r="K175" s="273"/>
      <c r="L175" s="273"/>
      <c r="M175" s="273"/>
      <c r="N175" s="83"/>
      <c r="O175" s="83"/>
      <c r="Q175" s="50"/>
      <c r="R175" s="49"/>
      <c r="S175" s="49"/>
      <c r="T175" s="49"/>
      <c r="U175" s="49"/>
      <c r="V175" s="49"/>
      <c r="W175" s="49"/>
      <c r="X175" s="49"/>
      <c r="Y175" s="49"/>
    </row>
    <row r="176" spans="2:28" x14ac:dyDescent="0.25">
      <c r="B176" s="81"/>
      <c r="C176" s="81"/>
      <c r="D176" s="82"/>
      <c r="E176" s="83"/>
      <c r="F176" s="83"/>
      <c r="G176" s="83"/>
      <c r="H176" s="86"/>
      <c r="I176" s="83" t="s">
        <v>69</v>
      </c>
      <c r="J176" s="83"/>
      <c r="K176" s="83"/>
      <c r="L176" s="83"/>
      <c r="M176" s="83"/>
      <c r="N176" s="83"/>
      <c r="O176" s="83"/>
      <c r="Q176" s="50"/>
      <c r="R176" s="49"/>
      <c r="S176" s="49"/>
      <c r="T176" s="49"/>
      <c r="U176" s="49"/>
      <c r="V176" s="49"/>
      <c r="W176" s="49"/>
      <c r="X176" s="49"/>
      <c r="Y176" s="49"/>
    </row>
    <row r="177" spans="1:30" x14ac:dyDescent="0.25">
      <c r="B177" s="95"/>
      <c r="C177" s="96" t="s">
        <v>478</v>
      </c>
      <c r="D177" s="97" t="s">
        <v>434</v>
      </c>
      <c r="E177" s="98"/>
      <c r="F177" s="98"/>
      <c r="G177" s="98"/>
      <c r="H177" s="98"/>
      <c r="I177" s="309"/>
      <c r="J177" s="98"/>
      <c r="K177" s="98"/>
      <c r="L177" s="98"/>
      <c r="M177" s="98"/>
      <c r="N177" s="68" t="s">
        <v>96</v>
      </c>
      <c r="O177" s="98" t="s">
        <v>346</v>
      </c>
      <c r="P177" s="183"/>
      <c r="Q177" s="56"/>
      <c r="R177" s="56"/>
      <c r="S177" s="56"/>
      <c r="T177" s="56"/>
      <c r="U177" s="56"/>
      <c r="V177" s="56"/>
      <c r="W177" s="56"/>
      <c r="X177" s="56"/>
      <c r="Y177" s="56"/>
      <c r="Z177" s="183"/>
    </row>
    <row r="178" spans="1:30" x14ac:dyDescent="0.25">
      <c r="B178" s="81"/>
      <c r="C178" s="81"/>
      <c r="D178" s="88" t="s">
        <v>268</v>
      </c>
      <c r="E178" s="83"/>
      <c r="F178" s="83"/>
      <c r="G178" s="83"/>
      <c r="H178" s="83"/>
      <c r="I178" s="85"/>
      <c r="J178" s="83"/>
      <c r="K178" s="83"/>
      <c r="L178" s="83"/>
      <c r="M178" s="83"/>
      <c r="N178" s="83"/>
      <c r="O178" s="83"/>
      <c r="P178" s="183"/>
      <c r="Q178" s="56"/>
      <c r="R178" s="56"/>
      <c r="S178" s="56"/>
      <c r="T178" s="56"/>
      <c r="U178" s="56"/>
      <c r="V178" s="56"/>
      <c r="W178" s="56"/>
      <c r="X178" s="56"/>
      <c r="Y178" s="56"/>
      <c r="Z178" s="183"/>
    </row>
    <row r="179" spans="1:30" x14ac:dyDescent="0.25">
      <c r="B179" s="81"/>
      <c r="C179" s="81"/>
      <c r="D179" s="88" t="s">
        <v>511</v>
      </c>
      <c r="E179" s="83"/>
      <c r="F179" s="83"/>
      <c r="G179" s="83"/>
      <c r="H179" s="83"/>
      <c r="I179" s="83"/>
      <c r="J179" s="83"/>
      <c r="K179" s="83"/>
      <c r="L179" s="83"/>
      <c r="M179" s="83"/>
      <c r="N179" s="83"/>
      <c r="O179" s="83"/>
      <c r="P179" s="183"/>
      <c r="Q179" s="56"/>
      <c r="R179" s="56"/>
      <c r="S179" s="56"/>
      <c r="T179" s="56"/>
      <c r="U179" s="56"/>
      <c r="V179" s="56"/>
      <c r="W179" s="56"/>
      <c r="X179" s="56"/>
      <c r="Y179" s="56"/>
      <c r="Z179" s="183"/>
    </row>
    <row r="180" spans="1:30" x14ac:dyDescent="0.25">
      <c r="B180" s="81"/>
      <c r="C180" s="81"/>
      <c r="D180" s="88" t="s">
        <v>512</v>
      </c>
      <c r="E180" s="83"/>
      <c r="F180" s="83"/>
      <c r="G180" s="83"/>
      <c r="H180" s="83"/>
      <c r="I180" s="83"/>
      <c r="J180" s="83"/>
      <c r="K180" s="83"/>
      <c r="L180" s="83"/>
      <c r="M180" s="83"/>
      <c r="N180" s="83"/>
      <c r="O180" s="83"/>
      <c r="P180" s="183"/>
      <c r="Q180" s="56"/>
      <c r="R180" s="56"/>
      <c r="S180" s="56"/>
      <c r="T180" s="56"/>
      <c r="U180" s="56"/>
      <c r="V180" s="56"/>
      <c r="W180" s="56"/>
      <c r="X180" s="56"/>
      <c r="Y180" s="56"/>
      <c r="Z180" s="183"/>
    </row>
    <row r="181" spans="1:30" x14ac:dyDescent="0.25">
      <c r="B181" s="81"/>
      <c r="C181" s="81"/>
      <c r="D181" s="88"/>
      <c r="E181" s="83"/>
      <c r="F181" s="83"/>
      <c r="G181" s="83"/>
      <c r="H181" s="83"/>
      <c r="I181" s="83"/>
      <c r="J181" s="83"/>
      <c r="K181" s="83"/>
      <c r="L181" s="83"/>
      <c r="M181" s="83"/>
      <c r="N181" s="83"/>
      <c r="O181" s="83"/>
      <c r="P181" s="183"/>
      <c r="Q181" s="56"/>
      <c r="R181" s="56"/>
      <c r="S181" s="56"/>
      <c r="T181" s="56"/>
      <c r="U181" s="56"/>
      <c r="V181" s="56"/>
      <c r="W181" s="56"/>
      <c r="X181" s="56"/>
      <c r="Y181" s="56"/>
      <c r="Z181" s="183"/>
    </row>
    <row r="182" spans="1:30" x14ac:dyDescent="0.25">
      <c r="B182" s="81"/>
      <c r="C182" s="81"/>
      <c r="D182" s="88" t="s">
        <v>271</v>
      </c>
      <c r="E182" s="83"/>
      <c r="F182" s="83"/>
      <c r="G182" s="83"/>
      <c r="H182" s="83"/>
      <c r="I182" s="83"/>
      <c r="J182" s="83"/>
      <c r="K182" s="83"/>
      <c r="L182" s="83"/>
      <c r="M182" s="83"/>
      <c r="N182" s="71" t="s">
        <v>163</v>
      </c>
      <c r="O182" s="83"/>
      <c r="P182" s="183"/>
      <c r="Q182" s="56"/>
      <c r="R182" s="56"/>
      <c r="S182" s="56"/>
      <c r="T182" s="56"/>
      <c r="U182" s="56"/>
      <c r="V182" s="56"/>
      <c r="W182" s="56"/>
      <c r="X182" s="56"/>
      <c r="Y182" s="56"/>
      <c r="Z182" s="183"/>
    </row>
    <row r="183" spans="1:30" s="44" customFormat="1" x14ac:dyDescent="0.25">
      <c r="A183" s="43"/>
      <c r="B183" s="83"/>
      <c r="C183" s="83"/>
      <c r="D183" s="83"/>
      <c r="E183" s="83"/>
      <c r="F183" s="83"/>
      <c r="G183" s="86"/>
      <c r="H183" s="83"/>
      <c r="I183" s="83"/>
      <c r="J183" s="83"/>
      <c r="K183" s="83"/>
      <c r="L183" s="83"/>
      <c r="M183" s="83"/>
      <c r="N183" s="83"/>
      <c r="O183" s="83"/>
      <c r="P183" s="183"/>
      <c r="Q183" s="56"/>
      <c r="R183" s="56"/>
      <c r="S183" s="56"/>
      <c r="T183" s="56"/>
      <c r="U183" s="56"/>
      <c r="V183" s="56"/>
      <c r="W183" s="56"/>
      <c r="X183" s="56"/>
      <c r="Y183" s="56"/>
      <c r="Z183" s="183"/>
    </row>
    <row r="184" spans="1:30" x14ac:dyDescent="0.25">
      <c r="B184" s="81"/>
      <c r="C184" s="83"/>
      <c r="D184" s="82" t="s">
        <v>70</v>
      </c>
      <c r="E184" s="273" t="s">
        <v>267</v>
      </c>
      <c r="F184" s="273"/>
      <c r="G184" s="273"/>
      <c r="H184" s="273"/>
      <c r="I184" s="83"/>
      <c r="J184" s="83"/>
      <c r="K184" s="83"/>
      <c r="L184" s="83"/>
      <c r="M184" s="270"/>
      <c r="N184" s="271"/>
      <c r="O184" s="83"/>
      <c r="P184" s="183"/>
      <c r="Q184" s="56"/>
      <c r="R184" s="56"/>
      <c r="S184" s="56"/>
      <c r="T184" s="56"/>
      <c r="U184" s="56"/>
      <c r="V184" s="56"/>
      <c r="W184" s="56"/>
      <c r="X184" s="56"/>
      <c r="Y184" s="56"/>
      <c r="Z184" s="183"/>
      <c r="AC184" s="163"/>
      <c r="AD184" s="163"/>
    </row>
    <row r="185" spans="1:30" x14ac:dyDescent="0.25">
      <c r="B185" s="81"/>
      <c r="C185" s="83"/>
      <c r="D185" s="83"/>
      <c r="E185" s="83"/>
      <c r="F185" s="83"/>
      <c r="G185" s="83"/>
      <c r="H185" s="83"/>
      <c r="I185" s="83"/>
      <c r="J185" s="83"/>
      <c r="K185" s="83"/>
      <c r="L185" s="83"/>
      <c r="M185" s="83"/>
      <c r="N185" s="83"/>
      <c r="O185" s="83"/>
      <c r="P185" s="183"/>
      <c r="Q185" s="56"/>
      <c r="R185" s="56"/>
      <c r="S185" s="56"/>
      <c r="T185" s="56"/>
      <c r="U185" s="56"/>
      <c r="V185" s="56"/>
      <c r="W185" s="56"/>
      <c r="X185" s="56"/>
      <c r="Y185" s="56"/>
      <c r="Z185" s="183"/>
    </row>
    <row r="186" spans="1:30" x14ac:dyDescent="0.25">
      <c r="B186" s="74"/>
      <c r="C186" s="75" t="s">
        <v>16</v>
      </c>
      <c r="D186" s="76" t="s">
        <v>435</v>
      </c>
      <c r="E186" s="56"/>
      <c r="F186" s="56"/>
      <c r="G186" s="56"/>
      <c r="H186" s="56"/>
      <c r="I186" s="49"/>
      <c r="J186" s="56"/>
      <c r="K186" s="56"/>
      <c r="L186" s="56"/>
      <c r="M186" s="56"/>
      <c r="N186" s="267"/>
      <c r="O186" s="56" t="s">
        <v>346</v>
      </c>
      <c r="P186" s="183"/>
      <c r="Q186" s="56"/>
      <c r="R186" s="56"/>
      <c r="S186" s="56"/>
      <c r="T186" s="56"/>
      <c r="U186" s="56"/>
      <c r="V186" s="56"/>
      <c r="W186" s="56"/>
      <c r="X186" s="56"/>
      <c r="Y186" s="56"/>
      <c r="Z186" s="183"/>
    </row>
    <row r="187" spans="1:30" x14ac:dyDescent="0.25">
      <c r="B187" s="74"/>
      <c r="C187" s="75"/>
      <c r="D187" s="76" t="s">
        <v>403</v>
      </c>
      <c r="E187" s="56"/>
      <c r="F187" s="56"/>
      <c r="G187" s="56"/>
      <c r="H187" s="56"/>
      <c r="I187" s="56"/>
      <c r="J187" s="56"/>
      <c r="K187" s="56"/>
      <c r="L187" s="56"/>
      <c r="M187" s="56"/>
      <c r="N187" s="277"/>
      <c r="O187" s="56"/>
      <c r="P187" s="183"/>
      <c r="Q187" s="56"/>
      <c r="R187" s="56"/>
      <c r="S187" s="56"/>
      <c r="T187" s="56"/>
      <c r="U187" s="56"/>
      <c r="V187" s="56"/>
      <c r="W187" s="56"/>
      <c r="X187" s="56"/>
      <c r="Y187" s="56"/>
      <c r="Z187" s="183"/>
    </row>
    <row r="188" spans="1:30" x14ac:dyDescent="0.25">
      <c r="B188" s="81"/>
      <c r="C188" s="81"/>
      <c r="D188" s="219" t="s">
        <v>404</v>
      </c>
      <c r="E188" s="114"/>
      <c r="F188" s="114"/>
      <c r="G188" s="114"/>
      <c r="H188" s="114"/>
      <c r="I188" s="85"/>
      <c r="J188" s="114"/>
      <c r="K188" s="114"/>
      <c r="L188" s="114"/>
      <c r="M188" s="83"/>
      <c r="N188" s="83"/>
      <c r="O188" s="83"/>
      <c r="P188" s="183"/>
      <c r="Q188" s="56"/>
      <c r="R188" s="56"/>
      <c r="S188" s="56"/>
      <c r="T188" s="56"/>
      <c r="U188" s="56"/>
      <c r="V188" s="56"/>
      <c r="W188" s="56"/>
      <c r="X188" s="56"/>
      <c r="Y188" s="56"/>
      <c r="Z188" s="183"/>
    </row>
    <row r="189" spans="1:30" x14ac:dyDescent="0.25">
      <c r="B189" s="81"/>
      <c r="C189" s="81"/>
      <c r="D189" s="280" t="s">
        <v>293</v>
      </c>
      <c r="E189" s="114" t="s">
        <v>410</v>
      </c>
      <c r="F189" s="114"/>
      <c r="G189" s="114"/>
      <c r="H189" s="114"/>
      <c r="I189" s="114"/>
      <c r="J189" s="114"/>
      <c r="K189" s="114"/>
      <c r="L189" s="114"/>
      <c r="M189" s="83"/>
      <c r="N189" s="83"/>
      <c r="O189" s="83"/>
      <c r="P189" s="183"/>
      <c r="Q189" s="56"/>
      <c r="R189" s="56"/>
      <c r="S189" s="56"/>
      <c r="T189" s="56"/>
      <c r="U189" s="56"/>
      <c r="V189" s="56"/>
      <c r="W189" s="56"/>
      <c r="X189" s="56"/>
      <c r="Y189" s="56"/>
      <c r="Z189" s="183"/>
    </row>
    <row r="190" spans="1:30" x14ac:dyDescent="0.25">
      <c r="B190" s="81"/>
      <c r="C190" s="81"/>
      <c r="D190" s="280" t="s">
        <v>293</v>
      </c>
      <c r="E190" s="280" t="s">
        <v>405</v>
      </c>
      <c r="F190" s="114"/>
      <c r="G190" s="114"/>
      <c r="H190" s="114"/>
      <c r="I190" s="114"/>
      <c r="J190" s="114"/>
      <c r="K190" s="114"/>
      <c r="L190" s="114"/>
      <c r="M190" s="83"/>
      <c r="N190" s="71" t="s">
        <v>163</v>
      </c>
      <c r="O190" s="83"/>
      <c r="P190" s="183"/>
      <c r="Q190" s="56"/>
      <c r="R190" s="56"/>
      <c r="S190" s="56"/>
      <c r="T190" s="56"/>
      <c r="U190" s="56"/>
      <c r="V190" s="56"/>
      <c r="W190" s="56"/>
      <c r="X190" s="56"/>
      <c r="Y190" s="56"/>
      <c r="Z190" s="183"/>
    </row>
    <row r="191" spans="1:30" x14ac:dyDescent="0.25">
      <c r="B191" s="81"/>
      <c r="C191" s="81"/>
      <c r="D191" s="280" t="s">
        <v>293</v>
      </c>
      <c r="E191" s="280" t="s">
        <v>406</v>
      </c>
      <c r="F191" s="114"/>
      <c r="G191" s="114"/>
      <c r="H191" s="114"/>
      <c r="I191" s="114"/>
      <c r="J191" s="114"/>
      <c r="K191" s="114"/>
      <c r="L191" s="114"/>
      <c r="M191" s="83"/>
      <c r="N191" s="283"/>
      <c r="O191" s="83"/>
      <c r="P191" s="183"/>
      <c r="Q191" s="56"/>
      <c r="R191" s="56"/>
      <c r="S191" s="56"/>
      <c r="T191" s="56"/>
      <c r="U191" s="56"/>
      <c r="V191" s="56"/>
      <c r="W191" s="56"/>
      <c r="X191" s="56"/>
      <c r="Y191" s="56"/>
      <c r="Z191" s="183"/>
    </row>
    <row r="192" spans="1:30" x14ac:dyDescent="0.25">
      <c r="B192" s="83"/>
      <c r="C192" s="83"/>
      <c r="D192" s="280" t="s">
        <v>293</v>
      </c>
      <c r="E192" s="280" t="s">
        <v>407</v>
      </c>
      <c r="F192" s="114"/>
      <c r="G192" s="278"/>
      <c r="H192" s="114"/>
      <c r="I192" s="114"/>
      <c r="J192" s="114"/>
      <c r="K192" s="114"/>
      <c r="L192" s="114"/>
      <c r="M192" s="83"/>
      <c r="N192" s="83"/>
      <c r="O192" s="83"/>
      <c r="P192" s="183"/>
      <c r="Q192" s="56"/>
      <c r="R192" s="56"/>
      <c r="S192" s="56"/>
      <c r="T192" s="56"/>
      <c r="U192" s="56"/>
      <c r="V192" s="56"/>
      <c r="W192" s="56"/>
      <c r="X192" s="56"/>
      <c r="Y192" s="56"/>
      <c r="Z192" s="183"/>
    </row>
    <row r="193" spans="2:26" x14ac:dyDescent="0.25">
      <c r="B193" s="81"/>
      <c r="C193" s="83"/>
      <c r="D193" s="280" t="s">
        <v>293</v>
      </c>
      <c r="E193" s="280" t="s">
        <v>408</v>
      </c>
      <c r="F193" s="279"/>
      <c r="G193" s="279"/>
      <c r="H193" s="279"/>
      <c r="I193" s="114"/>
      <c r="J193" s="114"/>
      <c r="K193" s="114"/>
      <c r="L193" s="114"/>
      <c r="M193" s="283"/>
      <c r="N193" s="283"/>
      <c r="O193" s="83"/>
      <c r="P193" s="183"/>
      <c r="Q193" s="49"/>
      <c r="R193" s="49"/>
      <c r="S193" s="49"/>
      <c r="T193" s="49"/>
      <c r="U193" s="49"/>
      <c r="V193" s="49"/>
      <c r="W193" s="49"/>
      <c r="X193" s="49"/>
      <c r="Y193" s="49"/>
      <c r="Z193" s="183"/>
    </row>
    <row r="194" spans="2:26" x14ac:dyDescent="0.25">
      <c r="B194" s="81"/>
      <c r="C194" s="83"/>
      <c r="D194" s="281" t="s">
        <v>293</v>
      </c>
      <c r="E194" s="280" t="s">
        <v>409</v>
      </c>
      <c r="F194" s="279"/>
      <c r="G194" s="279"/>
      <c r="H194" s="279"/>
      <c r="I194" s="114"/>
      <c r="J194" s="114"/>
      <c r="K194" s="114"/>
      <c r="L194" s="114"/>
      <c r="M194" s="284"/>
      <c r="N194" s="83"/>
      <c r="O194" s="83"/>
      <c r="P194" s="183"/>
      <c r="Q194" s="49"/>
      <c r="R194" s="49"/>
      <c r="S194" s="49"/>
      <c r="T194" s="49"/>
      <c r="U194" s="49"/>
      <c r="V194" s="49"/>
      <c r="W194" s="49"/>
      <c r="X194" s="49"/>
      <c r="Y194" s="49"/>
      <c r="Z194" s="183"/>
    </row>
    <row r="195" spans="2:26" x14ac:dyDescent="0.25">
      <c r="B195" s="81"/>
      <c r="C195" s="83"/>
      <c r="D195" s="285" t="s">
        <v>412</v>
      </c>
      <c r="E195" s="282"/>
      <c r="F195" s="279"/>
      <c r="G195" s="279"/>
      <c r="H195" s="279"/>
      <c r="I195" s="114"/>
      <c r="J195" s="114"/>
      <c r="K195" s="114"/>
      <c r="L195" s="114"/>
      <c r="M195" s="284"/>
      <c r="N195" s="83"/>
      <c r="O195" s="83"/>
      <c r="P195" s="183"/>
      <c r="Q195" s="49"/>
      <c r="R195" s="49"/>
      <c r="S195" s="49"/>
      <c r="T195" s="49"/>
      <c r="U195" s="49"/>
      <c r="V195" s="49"/>
      <c r="W195" s="49"/>
      <c r="X195" s="49"/>
      <c r="Y195" s="49"/>
      <c r="Z195" s="183"/>
    </row>
    <row r="196" spans="2:26" x14ac:dyDescent="0.25">
      <c r="B196" s="81"/>
      <c r="C196" s="83"/>
      <c r="D196" s="283"/>
      <c r="E196" s="283"/>
      <c r="F196" s="283"/>
      <c r="G196" s="283"/>
      <c r="H196" s="283"/>
      <c r="I196" s="114"/>
      <c r="J196" s="283"/>
      <c r="K196" s="283"/>
      <c r="L196" s="283"/>
      <c r="M196" s="283"/>
      <c r="N196" s="283"/>
      <c r="O196" s="83"/>
      <c r="P196" s="183"/>
      <c r="Q196" s="49"/>
      <c r="R196" s="49"/>
      <c r="S196" s="49"/>
      <c r="T196" s="49"/>
      <c r="U196" s="49"/>
      <c r="V196" s="49"/>
      <c r="W196" s="49"/>
      <c r="X196" s="49"/>
      <c r="Y196" s="49"/>
      <c r="Z196" s="183"/>
    </row>
    <row r="197" spans="2:26" x14ac:dyDescent="0.25">
      <c r="B197" s="81"/>
      <c r="C197" s="83"/>
      <c r="D197" s="82" t="s">
        <v>70</v>
      </c>
      <c r="E197" s="290" t="s">
        <v>411</v>
      </c>
      <c r="F197" s="291"/>
      <c r="G197" s="291"/>
      <c r="H197" s="291"/>
      <c r="I197" s="318" t="s">
        <v>554</v>
      </c>
      <c r="J197" s="86"/>
      <c r="K197" s="83"/>
      <c r="L197" s="81">
        <v>5</v>
      </c>
      <c r="M197" s="301" t="s">
        <v>428</v>
      </c>
      <c r="N197" s="103">
        <f>COUNTIFS(N186, "NC")</f>
        <v>0</v>
      </c>
      <c r="O197" s="83"/>
      <c r="P197" s="183"/>
      <c r="Q197" s="49"/>
      <c r="R197" s="49"/>
      <c r="S197" s="49"/>
      <c r="T197" s="49"/>
      <c r="U197" s="49"/>
      <c r="V197" s="49"/>
      <c r="W197" s="49"/>
      <c r="X197" s="49"/>
      <c r="Y197" s="49"/>
      <c r="Z197" s="183"/>
    </row>
    <row r="198" spans="2:26" ht="56.25" customHeight="1" x14ac:dyDescent="0.25">
      <c r="B198" s="81"/>
      <c r="C198" s="83"/>
      <c r="D198" s="317" t="s">
        <v>553</v>
      </c>
      <c r="E198" s="317"/>
      <c r="F198" s="317"/>
      <c r="G198" s="317"/>
      <c r="H198" s="317"/>
      <c r="I198" s="317"/>
      <c r="J198" s="317"/>
      <c r="K198" s="317"/>
      <c r="L198" s="317"/>
      <c r="M198" s="317"/>
      <c r="N198" s="83"/>
      <c r="O198" s="83"/>
      <c r="P198" s="183"/>
      <c r="Q198" s="49"/>
      <c r="R198" s="49"/>
      <c r="S198" s="49"/>
      <c r="T198" s="49"/>
      <c r="U198" s="49"/>
      <c r="V198" s="49"/>
      <c r="W198" s="49"/>
      <c r="X198" s="49"/>
      <c r="Y198" s="49"/>
      <c r="Z198" s="183"/>
    </row>
    <row r="199" spans="2:26" ht="27.75" customHeight="1" x14ac:dyDescent="0.25">
      <c r="B199" s="81"/>
      <c r="C199" s="83"/>
      <c r="D199" s="87" t="s">
        <v>522</v>
      </c>
      <c r="E199" s="273"/>
      <c r="F199" s="273"/>
      <c r="G199" s="273"/>
      <c r="H199" s="273"/>
      <c r="I199" s="83"/>
      <c r="J199" s="83"/>
      <c r="K199" s="83"/>
      <c r="L199" s="83"/>
      <c r="M199" s="284"/>
      <c r="N199" s="83"/>
      <c r="O199" s="83"/>
      <c r="P199" s="183"/>
      <c r="Q199" s="49"/>
      <c r="R199" s="49"/>
      <c r="S199" s="49"/>
      <c r="T199" s="49"/>
      <c r="U199" s="49"/>
      <c r="V199" s="49"/>
      <c r="W199" s="49"/>
      <c r="X199" s="49"/>
      <c r="Y199" s="49"/>
      <c r="Z199" s="183"/>
    </row>
    <row r="200" spans="2:26" x14ac:dyDescent="0.25">
      <c r="B200" s="43"/>
      <c r="C200" s="44"/>
      <c r="D200" s="44"/>
      <c r="E200" s="44"/>
      <c r="F200" s="44"/>
      <c r="G200" s="44"/>
      <c r="H200" s="44"/>
      <c r="I200" s="44"/>
      <c r="J200" s="44"/>
      <c r="K200" s="44"/>
      <c r="L200" s="44"/>
      <c r="M200" s="44"/>
      <c r="N200" s="44"/>
      <c r="O200" s="44"/>
      <c r="P200" s="183"/>
      <c r="Q200" s="49"/>
      <c r="R200" s="49"/>
      <c r="S200" s="49"/>
      <c r="T200" s="49"/>
      <c r="U200" s="49"/>
      <c r="V200" s="49"/>
      <c r="W200" s="49"/>
      <c r="X200" s="49"/>
      <c r="Y200" s="49"/>
      <c r="Z200" s="183"/>
    </row>
    <row r="201" spans="2:26" x14ac:dyDescent="0.25">
      <c r="B201" s="81"/>
      <c r="C201" s="83"/>
      <c r="D201" s="82"/>
      <c r="E201" s="273"/>
      <c r="F201" s="273"/>
      <c r="G201" s="273"/>
      <c r="H201" s="273"/>
      <c r="I201" s="83"/>
      <c r="J201" s="83"/>
      <c r="K201" s="83"/>
      <c r="L201" s="83"/>
      <c r="M201" s="284"/>
      <c r="N201" s="83"/>
      <c r="O201" s="83"/>
      <c r="P201" s="183"/>
      <c r="Q201" s="49"/>
      <c r="R201" s="49"/>
      <c r="S201" s="49"/>
      <c r="T201" s="49"/>
      <c r="U201" s="49"/>
      <c r="V201" s="49"/>
      <c r="W201" s="49"/>
      <c r="X201" s="49"/>
      <c r="Y201" s="49"/>
      <c r="Z201" s="183"/>
    </row>
    <row r="202" spans="2:26" ht="18.75" x14ac:dyDescent="0.3">
      <c r="B202" s="81"/>
      <c r="C202" s="81"/>
      <c r="D202" s="90" t="s">
        <v>20</v>
      </c>
      <c r="E202" s="83"/>
      <c r="F202" s="83"/>
      <c r="G202" s="83"/>
      <c r="H202" s="83"/>
      <c r="I202" s="83"/>
      <c r="J202" s="83"/>
      <c r="K202" s="83"/>
      <c r="L202" s="83"/>
      <c r="M202" s="83"/>
      <c r="N202" s="83"/>
      <c r="O202" s="83"/>
      <c r="Q202" s="49"/>
      <c r="R202" s="56" t="s">
        <v>300</v>
      </c>
      <c r="S202" s="49"/>
      <c r="T202" s="49"/>
      <c r="U202" s="49"/>
      <c r="V202" s="49"/>
      <c r="W202" s="49"/>
      <c r="X202" s="49"/>
      <c r="Y202" s="49"/>
    </row>
    <row r="203" spans="2:26" x14ac:dyDescent="0.25">
      <c r="B203" s="81"/>
      <c r="C203" s="81"/>
      <c r="D203" s="83"/>
      <c r="E203" s="83"/>
      <c r="F203" s="83"/>
      <c r="G203" s="83"/>
      <c r="H203" s="83"/>
      <c r="I203" s="83"/>
      <c r="J203" s="83"/>
      <c r="K203" s="83"/>
      <c r="L203" s="83"/>
      <c r="M203" s="83"/>
      <c r="N203" s="83"/>
      <c r="O203" s="83"/>
      <c r="Q203" s="49"/>
      <c r="R203" s="49"/>
      <c r="S203" s="49"/>
      <c r="T203" s="49"/>
      <c r="U203" s="49"/>
      <c r="V203" s="49"/>
      <c r="W203" s="49"/>
      <c r="X203" s="49"/>
      <c r="Y203" s="49"/>
    </row>
    <row r="204" spans="2:26" x14ac:dyDescent="0.25">
      <c r="B204" s="95"/>
      <c r="C204" s="96" t="s">
        <v>479</v>
      </c>
      <c r="D204" s="97" t="s">
        <v>347</v>
      </c>
      <c r="E204" s="98"/>
      <c r="F204" s="98"/>
      <c r="G204" s="98"/>
      <c r="H204" s="98"/>
      <c r="I204" s="309"/>
      <c r="J204" s="98"/>
      <c r="K204" s="98"/>
      <c r="L204" s="98"/>
      <c r="M204" s="98"/>
      <c r="N204" s="68" t="s">
        <v>96</v>
      </c>
      <c r="O204" s="98" t="s">
        <v>346</v>
      </c>
      <c r="Q204" s="49"/>
      <c r="R204" s="49"/>
      <c r="S204" s="49"/>
      <c r="T204" s="49"/>
      <c r="U204" s="49"/>
      <c r="V204" s="49"/>
      <c r="W204" s="49"/>
      <c r="X204" s="49"/>
      <c r="Y204" s="49"/>
    </row>
    <row r="205" spans="2:26" x14ac:dyDescent="0.25">
      <c r="B205" s="81"/>
      <c r="C205" s="81"/>
      <c r="D205" s="88" t="s">
        <v>21</v>
      </c>
      <c r="E205" s="83"/>
      <c r="F205" s="83"/>
      <c r="G205" s="83"/>
      <c r="H205" s="83"/>
      <c r="I205" s="85"/>
      <c r="J205" s="83"/>
      <c r="K205" s="83"/>
      <c r="L205" s="83"/>
      <c r="M205" s="83"/>
      <c r="N205" s="83"/>
      <c r="O205" s="83"/>
      <c r="Q205" s="49"/>
      <c r="R205" s="49"/>
      <c r="S205" s="49"/>
      <c r="T205" s="49"/>
      <c r="U205" s="49"/>
      <c r="V205" s="49"/>
      <c r="W205" s="49"/>
      <c r="X205" s="49"/>
      <c r="Y205" s="49"/>
    </row>
    <row r="206" spans="2:26" x14ac:dyDescent="0.25">
      <c r="B206" s="81"/>
      <c r="C206" s="81"/>
      <c r="D206" s="88" t="s">
        <v>270</v>
      </c>
      <c r="E206" s="83"/>
      <c r="F206" s="83"/>
      <c r="G206" s="83"/>
      <c r="H206" s="83"/>
      <c r="I206" s="83"/>
      <c r="J206" s="83"/>
      <c r="K206" s="83"/>
      <c r="L206" s="83"/>
      <c r="M206" s="83"/>
      <c r="N206" s="71" t="s">
        <v>163</v>
      </c>
      <c r="O206" s="83"/>
      <c r="Q206" s="49"/>
      <c r="R206" s="49"/>
      <c r="S206" s="49"/>
      <c r="T206" s="49"/>
      <c r="U206" s="49"/>
      <c r="V206" s="49"/>
      <c r="W206" s="49"/>
      <c r="X206" s="49"/>
      <c r="Y206" s="49"/>
    </row>
    <row r="207" spans="2:26" x14ac:dyDescent="0.25">
      <c r="B207" s="81"/>
      <c r="C207" s="81"/>
      <c r="D207" s="83"/>
      <c r="E207" s="86"/>
      <c r="F207" s="86"/>
      <c r="G207" s="86"/>
      <c r="H207" s="86"/>
      <c r="I207" s="83"/>
      <c r="J207" s="83"/>
      <c r="K207" s="83"/>
      <c r="L207" s="83"/>
      <c r="M207" s="83"/>
      <c r="N207" s="83"/>
      <c r="O207" s="83"/>
      <c r="Q207" s="49"/>
      <c r="R207" s="49"/>
      <c r="S207" s="49"/>
      <c r="T207" s="49"/>
      <c r="U207" s="49"/>
      <c r="V207" s="49"/>
      <c r="W207" s="49"/>
      <c r="X207" s="49"/>
      <c r="Y207" s="49"/>
    </row>
    <row r="208" spans="2:26" x14ac:dyDescent="0.25">
      <c r="B208" s="81"/>
      <c r="C208" s="81"/>
      <c r="D208" s="82" t="s">
        <v>70</v>
      </c>
      <c r="E208" s="273" t="s">
        <v>272</v>
      </c>
      <c r="F208" s="273"/>
      <c r="G208" s="273"/>
      <c r="H208" s="273"/>
      <c r="I208" s="83"/>
      <c r="J208" s="83"/>
      <c r="K208" s="83"/>
      <c r="L208" s="83"/>
      <c r="M208" s="301" t="s">
        <v>418</v>
      </c>
      <c r="N208" s="103">
        <f>COUNTIFS(N161, "C")+COUNTIFS(N170, "C")+COUNTIFS(N170, "NVT")+COUNTIFS(N177, "C")+COUNTIFS(N177, "NVT")+COUNTIFS(N204, "C")+COUNTIFS(N204, "NVT")</f>
        <v>4</v>
      </c>
      <c r="O208" s="83"/>
      <c r="Q208" s="49"/>
      <c r="R208" s="49"/>
      <c r="S208" s="49"/>
      <c r="T208" s="49"/>
      <c r="U208" s="49"/>
      <c r="V208" s="49"/>
      <c r="W208" s="49"/>
      <c r="X208" s="49"/>
      <c r="Y208" s="49"/>
    </row>
    <row r="209" spans="2:25" x14ac:dyDescent="0.25">
      <c r="B209" s="81"/>
      <c r="C209" s="83"/>
      <c r="D209" s="83"/>
      <c r="E209" s="83"/>
      <c r="F209" s="83"/>
      <c r="G209" s="83"/>
      <c r="H209" s="83"/>
      <c r="I209" s="83"/>
      <c r="J209" s="83"/>
      <c r="K209" s="83"/>
      <c r="L209" s="83"/>
      <c r="M209" s="83"/>
      <c r="N209" s="83"/>
      <c r="O209" s="83"/>
      <c r="Q209" s="49"/>
      <c r="R209" s="49"/>
      <c r="S209" s="49"/>
      <c r="T209" s="49"/>
      <c r="U209" s="49"/>
      <c r="V209" s="49"/>
      <c r="W209" s="49"/>
      <c r="X209" s="49"/>
      <c r="Y209" s="49"/>
    </row>
    <row r="210" spans="2:25" x14ac:dyDescent="0.25">
      <c r="B210" s="226"/>
      <c r="C210" s="227"/>
      <c r="D210" s="227"/>
      <c r="E210" s="227"/>
      <c r="F210" s="227"/>
      <c r="G210" s="227"/>
      <c r="H210" s="227"/>
      <c r="I210" s="44"/>
      <c r="J210" s="227"/>
      <c r="K210" s="227"/>
      <c r="L210" s="227"/>
      <c r="M210" s="227"/>
      <c r="N210" s="227"/>
      <c r="O210" s="227"/>
      <c r="P210" s="189"/>
      <c r="Q210" s="227"/>
      <c r="R210" s="227"/>
      <c r="S210" s="227"/>
      <c r="T210" s="227"/>
      <c r="U210" s="227"/>
      <c r="V210" s="227"/>
      <c r="W210" s="227"/>
      <c r="X210" s="227"/>
      <c r="Y210" s="227"/>
    </row>
    <row r="211" spans="2:25" x14ac:dyDescent="0.25">
      <c r="B211" s="226"/>
      <c r="C211" s="227"/>
      <c r="D211" s="227"/>
      <c r="E211" s="227"/>
      <c r="F211" s="227"/>
      <c r="G211" s="227"/>
      <c r="H211" s="227"/>
      <c r="I211" s="227"/>
      <c r="J211" s="227"/>
      <c r="K211" s="227"/>
      <c r="L211" s="227"/>
      <c r="M211" s="227"/>
      <c r="N211" s="227"/>
      <c r="O211" s="227"/>
      <c r="P211" s="189"/>
      <c r="Q211" s="227"/>
      <c r="R211" s="227"/>
      <c r="S211" s="227"/>
      <c r="T211" s="227"/>
      <c r="U211" s="227"/>
      <c r="V211" s="227"/>
      <c r="W211" s="227"/>
      <c r="X211" s="227"/>
      <c r="Y211" s="227"/>
    </row>
    <row r="212" spans="2:25" x14ac:dyDescent="0.25">
      <c r="B212" s="226"/>
      <c r="C212" s="227"/>
      <c r="D212" s="227"/>
      <c r="E212" s="227"/>
      <c r="F212" s="227"/>
      <c r="G212" s="227"/>
      <c r="H212" s="227"/>
      <c r="I212" s="227"/>
      <c r="J212" s="227"/>
      <c r="K212" s="227"/>
      <c r="L212" s="227"/>
      <c r="M212" s="227"/>
      <c r="N212" s="227"/>
      <c r="O212" s="227"/>
      <c r="P212" s="189"/>
      <c r="Q212" s="227"/>
      <c r="R212" s="227"/>
      <c r="S212" s="227"/>
      <c r="T212" s="227"/>
      <c r="U212" s="227"/>
      <c r="V212" s="227"/>
      <c r="W212" s="227"/>
      <c r="X212" s="227"/>
      <c r="Y212" s="227"/>
    </row>
    <row r="213" spans="2:25" x14ac:dyDescent="0.25">
      <c r="B213" s="226"/>
      <c r="C213" s="227"/>
      <c r="D213" s="227"/>
      <c r="E213" s="227"/>
      <c r="F213" s="227"/>
      <c r="G213" s="227"/>
      <c r="H213" s="227"/>
      <c r="I213" s="227"/>
      <c r="J213" s="227"/>
      <c r="K213" s="227"/>
      <c r="L213" s="227"/>
      <c r="M213" s="227"/>
      <c r="N213" s="227"/>
      <c r="O213" s="227"/>
      <c r="P213" s="189"/>
      <c r="Q213" s="227"/>
      <c r="R213" s="227"/>
      <c r="S213" s="227"/>
      <c r="T213" s="227"/>
      <c r="U213" s="227"/>
      <c r="V213" s="227"/>
      <c r="W213" s="227"/>
      <c r="X213" s="227"/>
      <c r="Y213" s="227"/>
    </row>
    <row r="214" spans="2:25" x14ac:dyDescent="0.25">
      <c r="B214" s="226"/>
      <c r="C214" s="227"/>
      <c r="D214" s="227"/>
      <c r="E214" s="227"/>
      <c r="F214" s="227"/>
      <c r="G214" s="227"/>
      <c r="H214" s="227"/>
      <c r="I214" s="227"/>
      <c r="J214" s="227"/>
      <c r="K214" s="227"/>
      <c r="L214" s="227"/>
      <c r="M214" s="227"/>
      <c r="N214" s="227"/>
      <c r="O214" s="227"/>
      <c r="P214" s="189"/>
      <c r="Q214" s="227"/>
      <c r="R214" s="227"/>
      <c r="S214" s="227"/>
      <c r="T214" s="227"/>
      <c r="U214" s="227"/>
      <c r="V214" s="227"/>
      <c r="W214" s="227"/>
      <c r="X214" s="227"/>
      <c r="Y214" s="227"/>
    </row>
    <row r="215" spans="2:25" x14ac:dyDescent="0.25">
      <c r="B215" s="228"/>
      <c r="C215" s="229"/>
      <c r="D215" s="229"/>
      <c r="E215" s="229"/>
      <c r="F215" s="229"/>
      <c r="G215" s="229"/>
      <c r="H215" s="229"/>
      <c r="I215" s="227"/>
      <c r="J215" s="229"/>
      <c r="K215" s="229"/>
      <c r="L215" s="229"/>
      <c r="M215" s="229"/>
      <c r="N215" s="229"/>
      <c r="O215" s="229"/>
      <c r="P215" s="189"/>
      <c r="Q215" s="227"/>
      <c r="R215" s="227"/>
      <c r="S215" s="227"/>
      <c r="T215" s="227"/>
      <c r="U215" s="227"/>
      <c r="V215" s="227"/>
      <c r="W215" s="227"/>
      <c r="X215" s="227"/>
      <c r="Y215" s="227"/>
    </row>
    <row r="216" spans="2:25" x14ac:dyDescent="0.25">
      <c r="B216" s="228"/>
      <c r="C216" s="229"/>
      <c r="D216" s="229"/>
      <c r="E216" s="229"/>
      <c r="F216" s="229"/>
      <c r="G216" s="229"/>
      <c r="H216" s="229"/>
      <c r="I216" s="229"/>
      <c r="J216" s="229"/>
      <c r="K216" s="229"/>
      <c r="L216" s="229"/>
      <c r="M216" s="229"/>
      <c r="N216" s="229"/>
      <c r="O216" s="229"/>
      <c r="P216" s="189"/>
      <c r="Q216" s="229"/>
      <c r="R216" s="229"/>
      <c r="S216" s="229"/>
      <c r="T216" s="229"/>
      <c r="U216" s="229"/>
      <c r="V216" s="229"/>
      <c r="W216" s="229"/>
      <c r="X216" s="229"/>
      <c r="Y216" s="229"/>
    </row>
    <row r="217" spans="2:25" x14ac:dyDescent="0.25">
      <c r="B217" s="228"/>
      <c r="C217" s="229"/>
      <c r="D217" s="229"/>
      <c r="E217" s="229"/>
      <c r="F217" s="229"/>
      <c r="G217" s="229"/>
      <c r="H217" s="229"/>
      <c r="I217" s="229"/>
      <c r="J217" s="229"/>
      <c r="K217" s="229"/>
      <c r="L217" s="229"/>
      <c r="M217" s="229"/>
      <c r="N217" s="229"/>
      <c r="O217" s="229"/>
      <c r="P217" s="189"/>
      <c r="Q217" s="229"/>
      <c r="R217" s="229"/>
      <c r="S217" s="229"/>
      <c r="T217" s="229"/>
      <c r="U217" s="229"/>
      <c r="V217" s="229"/>
      <c r="W217" s="229"/>
      <c r="X217" s="229"/>
      <c r="Y217" s="229"/>
    </row>
    <row r="218" spans="2:25" x14ac:dyDescent="0.25">
      <c r="B218" s="228"/>
      <c r="C218" s="229"/>
      <c r="D218" s="229"/>
      <c r="E218" s="229"/>
      <c r="F218" s="229"/>
      <c r="G218" s="229"/>
      <c r="H218" s="229"/>
      <c r="I218" s="229"/>
      <c r="J218" s="229"/>
      <c r="K218" s="229"/>
      <c r="L218" s="229"/>
      <c r="M218" s="229"/>
      <c r="N218" s="229"/>
      <c r="O218" s="229"/>
      <c r="P218" s="189"/>
      <c r="Q218" s="229"/>
      <c r="R218" s="229"/>
      <c r="S218" s="229"/>
      <c r="T218" s="229"/>
      <c r="U218" s="229"/>
      <c r="V218" s="229"/>
      <c r="W218" s="229"/>
      <c r="X218" s="229"/>
      <c r="Y218" s="229"/>
    </row>
    <row r="219" spans="2:25" x14ac:dyDescent="0.25">
      <c r="B219" s="228"/>
      <c r="C219" s="229"/>
      <c r="D219" s="229"/>
      <c r="E219" s="229"/>
      <c r="F219" s="229"/>
      <c r="G219" s="229"/>
      <c r="H219" s="229"/>
      <c r="I219" s="229"/>
      <c r="J219" s="229"/>
      <c r="K219" s="229"/>
      <c r="L219" s="229"/>
      <c r="M219" s="229"/>
      <c r="N219" s="229"/>
      <c r="O219" s="229"/>
      <c r="P219" s="189"/>
      <c r="Q219" s="229"/>
      <c r="R219" s="229"/>
      <c r="S219" s="229"/>
      <c r="T219" s="229"/>
      <c r="U219" s="229"/>
      <c r="V219" s="229"/>
      <c r="W219" s="229"/>
      <c r="X219" s="229"/>
      <c r="Y219" s="229"/>
    </row>
    <row r="220" spans="2:25" x14ac:dyDescent="0.25">
      <c r="B220" s="228"/>
      <c r="C220" s="229"/>
      <c r="D220" s="229"/>
      <c r="E220" s="229"/>
      <c r="F220" s="229"/>
      <c r="G220" s="229"/>
      <c r="H220" s="229"/>
      <c r="I220" s="229"/>
      <c r="J220" s="229"/>
      <c r="K220" s="229"/>
      <c r="L220" s="229"/>
      <c r="M220" s="229"/>
      <c r="N220" s="229"/>
      <c r="O220" s="229"/>
      <c r="P220" s="189"/>
      <c r="Q220" s="229"/>
      <c r="R220" s="229"/>
      <c r="S220" s="229"/>
      <c r="T220" s="229"/>
      <c r="U220" s="229"/>
      <c r="V220" s="229"/>
      <c r="W220" s="229"/>
      <c r="X220" s="229"/>
      <c r="Y220" s="229"/>
    </row>
    <row r="221" spans="2:25" x14ac:dyDescent="0.25">
      <c r="B221" s="228"/>
      <c r="C221" s="229"/>
      <c r="D221" s="229"/>
      <c r="E221" s="229"/>
      <c r="F221" s="229"/>
      <c r="G221" s="229"/>
      <c r="H221" s="229"/>
      <c r="I221" s="229"/>
      <c r="J221" s="229"/>
      <c r="K221" s="229"/>
      <c r="L221" s="229"/>
      <c r="M221" s="229"/>
      <c r="N221" s="229"/>
      <c r="O221" s="229"/>
      <c r="P221" s="189"/>
      <c r="Q221" s="229"/>
      <c r="R221" s="229"/>
      <c r="S221" s="229"/>
      <c r="T221" s="229"/>
      <c r="U221" s="229"/>
      <c r="V221" s="229"/>
      <c r="W221" s="229"/>
      <c r="X221" s="229"/>
      <c r="Y221" s="229"/>
    </row>
    <row r="222" spans="2:25" x14ac:dyDescent="0.25">
      <c r="B222" s="228"/>
      <c r="C222" s="229"/>
      <c r="D222" s="229"/>
      <c r="E222" s="229"/>
      <c r="F222" s="229"/>
      <c r="G222" s="229"/>
      <c r="H222" s="229"/>
      <c r="I222" s="229"/>
      <c r="J222" s="229"/>
      <c r="K222" s="229"/>
      <c r="L222" s="229"/>
      <c r="M222" s="229"/>
      <c r="N222" s="229"/>
      <c r="O222" s="229"/>
      <c r="P222" s="189"/>
      <c r="Q222" s="229"/>
      <c r="R222" s="229"/>
      <c r="S222" s="229"/>
      <c r="T222" s="229"/>
      <c r="U222" s="229"/>
      <c r="V222" s="229"/>
      <c r="W222" s="229"/>
      <c r="X222" s="229"/>
      <c r="Y222" s="229"/>
    </row>
    <row r="223" spans="2:25" x14ac:dyDescent="0.25">
      <c r="B223" s="228"/>
      <c r="C223" s="229"/>
      <c r="D223" s="229"/>
      <c r="E223" s="229"/>
      <c r="F223" s="229"/>
      <c r="G223" s="229"/>
      <c r="H223" s="229"/>
      <c r="I223" s="229"/>
      <c r="J223" s="229"/>
      <c r="K223" s="229"/>
      <c r="L223" s="229"/>
      <c r="M223" s="229"/>
      <c r="N223" s="229"/>
      <c r="O223" s="229"/>
      <c r="P223" s="189"/>
      <c r="Q223" s="229"/>
      <c r="R223" s="229"/>
      <c r="S223" s="229"/>
      <c r="T223" s="229"/>
      <c r="U223" s="229"/>
      <c r="V223" s="229"/>
      <c r="W223" s="229"/>
      <c r="X223" s="229"/>
      <c r="Y223" s="229"/>
    </row>
    <row r="224" spans="2:25" x14ac:dyDescent="0.25">
      <c r="I224" s="229"/>
    </row>
  </sheetData>
  <mergeCells count="1">
    <mergeCell ref="D198:M198"/>
  </mergeCells>
  <conditionalFormatting sqref="N38">
    <cfRule type="cellIs" dxfId="48" priority="20" operator="lessThan">
      <formula>2</formula>
    </cfRule>
  </conditionalFormatting>
  <conditionalFormatting sqref="N72">
    <cfRule type="cellIs" dxfId="47" priority="19" operator="lessThan">
      <formula>3</formula>
    </cfRule>
  </conditionalFormatting>
  <conditionalFormatting sqref="N166">
    <cfRule type="cellIs" dxfId="46" priority="15" operator="greaterThan">
      <formula>0</formula>
    </cfRule>
  </conditionalFormatting>
  <conditionalFormatting sqref="N208">
    <cfRule type="cellIs" dxfId="45" priority="13" operator="greaterThan">
      <formula>3</formula>
    </cfRule>
  </conditionalFormatting>
  <conditionalFormatting sqref="N184">
    <cfRule type="cellIs" dxfId="44" priority="10" operator="greaterThan">
      <formula>1</formula>
    </cfRule>
  </conditionalFormatting>
  <conditionalFormatting sqref="N144">
    <cfRule type="cellIs" dxfId="43" priority="9" operator="greaterThan">
      <formula>0</formula>
    </cfRule>
  </conditionalFormatting>
  <conditionalFormatting sqref="N101">
    <cfRule type="cellIs" dxfId="42" priority="8" operator="lessThan">
      <formula>2</formula>
    </cfRule>
  </conditionalFormatting>
  <conditionalFormatting sqref="N123">
    <cfRule type="cellIs" dxfId="41" priority="4" operator="greaterThan">
      <formula>0</formula>
    </cfRule>
  </conditionalFormatting>
  <conditionalFormatting sqref="N155">
    <cfRule type="cellIs" dxfId="40" priority="2" operator="lessThan">
      <formula>1</formula>
    </cfRule>
  </conditionalFormatting>
  <conditionalFormatting sqref="N197">
    <cfRule type="cellIs" dxfId="39" priority="1" operator="lessThan">
      <formula>1</formula>
    </cfRule>
  </conditionalFormatting>
  <dataValidations count="9">
    <dataValidation allowBlank="1" showInputMessage="1" showErrorMessage="1" promptTitle="NC" sqref="D184 D56 D16:D22 D47 D59 D208 D80 D121:D123 D131 D144 D166 D139:D142 D153 D42:D45 D99:D100 D175 D85 D69:D77 D146 D201 D197"/>
    <dataValidation type="list" allowBlank="1" showInputMessage="1" showErrorMessage="1" sqref="N32 N130 N147 N41 N15 N113 N161 N95 N57 N78 N62">
      <formula1>$AA$16:$AA$17</formula1>
    </dataValidation>
    <dataValidation type="list" allowBlank="1" showInputMessage="1" showErrorMessage="1" promptTitle="klik hier" sqref="N76">
      <formula1>$AA$16:$AA$17</formula1>
    </dataValidation>
    <dataValidation type="list" allowBlank="1" showInputMessage="1" showErrorMessage="1" sqref="N170">
      <formula1>$AA$16:$AA$18</formula1>
    </dataValidation>
    <dataValidation type="list" allowBlank="1" showInputMessage="1" showErrorMessage="1" sqref="N187">
      <formula1>$AA16:$AA$18</formula1>
    </dataValidation>
    <dataValidation type="list" allowBlank="1" showInputMessage="1" showErrorMessage="1" sqref="N204">
      <formula1>$AA16:$AA$18</formula1>
    </dataValidation>
    <dataValidation type="list" allowBlank="1" showInputMessage="1" showErrorMessage="1" sqref="N186">
      <formula1>$AA16:$AA$18</formula1>
    </dataValidation>
    <dataValidation type="list" allowBlank="1" showInputMessage="1" showErrorMessage="1" sqref="N177">
      <formula1>$AA16:$AA$18</formula1>
    </dataValidation>
    <dataValidation type="decimal" errorStyle="information" allowBlank="1" showInputMessage="1" showErrorMessage="1" error="Vul getal in tussen 0.1 en 20" prompt="Vul aantal &quot;FTE&quot; in" sqref="S29 T28">
      <formula1>0.1</formula1>
      <formula2>20</formula2>
    </dataValidation>
  </dataValidations>
  <hyperlinks>
    <hyperlink ref="E16:I16" r:id="rId1" display="Richtlijn verslaglegging, blz. 17"/>
    <hyperlink ref="J90:M90" r:id="rId2" display=" ICF/ICIDH op ikbenlogopedist.nl"/>
    <hyperlink ref="J114:M114" r:id="rId3" display=" ICF/ICIDH op ikbenlogopedist.nl"/>
    <hyperlink ref="N17" location="Start_1.1" tooltip="Start vraag 1.1" display="START"/>
    <hyperlink ref="N36" location="Start_1.2" tooltip="Start vraag 1.2" display="START"/>
    <hyperlink ref="N44" location="Start_1.3" tooltip="Start vraag 1.3" display="START"/>
    <hyperlink ref="N59" location="Start_1.4_1.7" tooltip="Start vraag 1.4" display="START"/>
    <hyperlink ref="N67" location="Start_1.4_1.7" tooltip="Start vraag 1.6" display="START"/>
    <hyperlink ref="N80" location="Start_1.8_1.11" tooltip="Start vraag 1.8" display="START"/>
    <hyperlink ref="N97" location="Start_1.12" tooltip="Start vraag 1.12" display="START"/>
    <hyperlink ref="N121" location="Start_1.13" tooltip="Start vraag 1.13" display="START"/>
    <hyperlink ref="N142" location="Start_1.16" tooltip="Start vraag 1.16" display="START"/>
    <hyperlink ref="N153" location="Start_1.20_1.21" tooltip="Start vraag 1.20" display="START"/>
    <hyperlink ref="N163" location="Start_1.23" tooltip="Start vraag 1.23" display="START"/>
    <hyperlink ref="N206" location="Start_1.29" tooltip="start vraag 1.29" display="START"/>
    <hyperlink ref="N173" location="Start_1.26" tooltip="Start vraag 1.26" display="START"/>
    <hyperlink ref="K80" r:id="rId4"/>
    <hyperlink ref="K121" r:id="rId5"/>
    <hyperlink ref="N182" location="Start_1.27" tooltip="Start vraag 1.27" display="START"/>
    <hyperlink ref="E30" r:id="rId6"/>
    <hyperlink ref="E37" r:id="rId7"/>
    <hyperlink ref="E55" r:id="rId8"/>
    <hyperlink ref="E59" r:id="rId9"/>
    <hyperlink ref="E67" r:id="rId10"/>
    <hyperlink ref="E69" r:id="rId11"/>
    <hyperlink ref="E80" r:id="rId12"/>
    <hyperlink ref="E99" r:id="rId13"/>
    <hyperlink ref="E121" r:id="rId14"/>
    <hyperlink ref="E142" r:id="rId15"/>
    <hyperlink ref="E153" r:id="rId16"/>
    <hyperlink ref="K153" r:id="rId17"/>
    <hyperlink ref="E166" r:id="rId18"/>
    <hyperlink ref="E175" r:id="rId19"/>
    <hyperlink ref="E184" r:id="rId20"/>
    <hyperlink ref="J175" r:id="rId21"/>
    <hyperlink ref="E208" r:id="rId22"/>
    <hyperlink ref="E142:H142" r:id="rId23" display="Richtlijn dossiervorming 3.5.2"/>
    <hyperlink ref="E153:H153" r:id="rId24" display="Richtlijn dossiervorming 3.5.2"/>
    <hyperlink ref="K153:M153" r:id="rId25" display="Logopedische Standaard 1e lijn (33), blz. 33"/>
    <hyperlink ref="E30:H30" r:id="rId26" display="Richtlijn dossiervorming 3.1.4"/>
    <hyperlink ref="E37:H37" r:id="rId27" display="Voorbeeld Behandelovereenkomst"/>
    <hyperlink ref="E55:H55" r:id="rId28" display="Richtlijn dossiervorming 3.1.2"/>
    <hyperlink ref="E59:H59" r:id="rId29" display="Richtlijn dossiervorming 3.1.3"/>
    <hyperlink ref="E67:H67" r:id="rId30" display="Voorbeeld Behandelovereenkomst"/>
    <hyperlink ref="E69:H69" r:id="rId31" display="Richtlijn dossiervorming 3.1.3"/>
    <hyperlink ref="E80:H80" r:id="rId32" display="Richtlijn dossiervorming 3.2.2"/>
    <hyperlink ref="E166:H166" r:id="rId33" display="Richtlijn dossiervorming 3.6.2"/>
    <hyperlink ref="E175:H175" r:id="rId34" display="Richtlijn dossiervorming 3.7.2"/>
    <hyperlink ref="J175:M175" r:id="rId35" display="Logopedische Standaard 1e lijn (48), blz 15"/>
    <hyperlink ref="E184:H184" r:id="rId36" display="Richtlijn dossiervorming 3.7.2"/>
    <hyperlink ref="E208:H208" r:id="rId37" display="Richtlijn dossiervorming 3.8.1"/>
    <hyperlink ref="N190" location="Start_1.28" tooltip="Start vraag 1.28" display="START"/>
    <hyperlink ref="E197:H197" r:id="rId38" display="Addendum richtlijn verslaggeving"/>
    <hyperlink ref="E99:H99" r:id="rId39" display="Richtlijn dossiervorming 3.3.1"/>
    <hyperlink ref="E121:H121" r:id="rId40" display="Richtlijn dossiervorming 3.4.2"/>
    <hyperlink ref="I197" r:id="rId41" display=", richtlijn HASP-paramedicus"/>
  </hyperlinks>
  <pageMargins left="0.7" right="0.7" top="0.75" bottom="0.75" header="0.3" footer="0.3"/>
  <pageSetup paperSize="9" orientation="landscape" r:id="rId42"/>
  <drawing r:id="rId43"/>
  <legacyDrawing r:id="rId4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6"/>
  <sheetViews>
    <sheetView topLeftCell="A37" workbookViewId="0">
      <selection activeCell="K58" sqref="K58"/>
    </sheetView>
  </sheetViews>
  <sheetFormatPr defaultColWidth="9.140625" defaultRowHeight="15" x14ac:dyDescent="0.25"/>
  <cols>
    <col min="1" max="1" width="5.140625" style="44" customWidth="1"/>
    <col min="2" max="2" width="4.140625" style="45" customWidth="1"/>
    <col min="3" max="3" width="9.140625" style="45"/>
    <col min="4" max="4" width="3.5703125" style="45" customWidth="1"/>
    <col min="5" max="5" width="6.7109375" style="45" customWidth="1"/>
    <col min="6" max="12" width="9.140625" style="45"/>
    <col min="13" max="13" width="22" style="45" customWidth="1"/>
    <col min="14" max="14" width="8.85546875" style="45" customWidth="1"/>
    <col min="15" max="15" width="7.85546875" style="45" customWidth="1"/>
    <col min="16" max="16" width="4.42578125" style="44" customWidth="1"/>
    <col min="17" max="17" width="6.28515625" style="45" customWidth="1"/>
    <col min="18" max="24" width="9.140625" style="45"/>
    <col min="25" max="25" width="9.140625" style="44"/>
    <col min="26" max="16384" width="9.140625" style="45"/>
  </cols>
  <sheetData>
    <row r="1" spans="2:27" s="44" customFormat="1" x14ac:dyDescent="0.25"/>
    <row r="2" spans="2:27" x14ac:dyDescent="0.25">
      <c r="B2" s="83"/>
      <c r="C2" s="83"/>
      <c r="D2" s="83"/>
      <c r="E2" s="83"/>
      <c r="F2" s="83"/>
      <c r="G2" s="83"/>
      <c r="H2" s="83"/>
      <c r="I2" s="83"/>
      <c r="J2" s="83"/>
      <c r="K2" s="83"/>
      <c r="L2" s="83"/>
      <c r="M2" s="83"/>
      <c r="N2" s="104" t="s">
        <v>94</v>
      </c>
      <c r="O2" s="83"/>
      <c r="Q2" s="49"/>
      <c r="R2" s="49"/>
      <c r="S2" s="49"/>
      <c r="T2" s="49"/>
      <c r="U2" s="49"/>
      <c r="V2" s="49"/>
      <c r="W2" s="49"/>
      <c r="X2" s="49"/>
      <c r="Z2" s="163"/>
      <c r="AA2" s="163"/>
    </row>
    <row r="3" spans="2:27" ht="18" customHeight="1" x14ac:dyDescent="0.35">
      <c r="B3" s="83"/>
      <c r="C3" s="83"/>
      <c r="D3" s="105" t="s">
        <v>351</v>
      </c>
      <c r="E3" s="83"/>
      <c r="F3" s="83"/>
      <c r="G3" s="83"/>
      <c r="H3" s="83"/>
      <c r="I3" s="83"/>
      <c r="J3" s="83"/>
      <c r="K3" s="83"/>
      <c r="L3" s="83"/>
      <c r="M3" s="83"/>
      <c r="N3" s="104" t="s">
        <v>350</v>
      </c>
      <c r="O3" s="83"/>
      <c r="Q3" s="49"/>
      <c r="R3" s="53" t="s">
        <v>352</v>
      </c>
      <c r="S3" s="54"/>
      <c r="T3" s="54"/>
      <c r="U3" s="54"/>
      <c r="V3" s="54"/>
      <c r="W3" s="54"/>
      <c r="X3" s="54"/>
      <c r="Z3" s="163"/>
      <c r="AA3" s="163"/>
    </row>
    <row r="4" spans="2:27" x14ac:dyDescent="0.25">
      <c r="B4" s="83"/>
      <c r="C4" s="83"/>
      <c r="D4" s="83"/>
      <c r="E4" s="83"/>
      <c r="F4" s="83"/>
      <c r="G4" s="83"/>
      <c r="H4" s="83"/>
      <c r="I4" s="83"/>
      <c r="J4" s="83"/>
      <c r="K4" s="83"/>
      <c r="L4" s="83"/>
      <c r="M4" s="83"/>
      <c r="N4" s="83"/>
      <c r="O4" s="83"/>
      <c r="Q4" s="49"/>
      <c r="R4" s="56"/>
      <c r="S4" s="54"/>
      <c r="T4" s="54"/>
      <c r="U4" s="54"/>
      <c r="V4" s="54"/>
      <c r="W4" s="54"/>
      <c r="X4" s="54"/>
      <c r="Z4" s="163"/>
      <c r="AA4" s="163"/>
    </row>
    <row r="5" spans="2:27" x14ac:dyDescent="0.25">
      <c r="B5" s="49"/>
      <c r="C5" s="65" t="s">
        <v>22</v>
      </c>
      <c r="D5" s="66" t="s">
        <v>216</v>
      </c>
      <c r="E5" s="56"/>
      <c r="F5" s="56"/>
      <c r="G5" s="56"/>
      <c r="H5" s="56"/>
      <c r="I5" s="56"/>
      <c r="J5" s="56"/>
      <c r="K5" s="56"/>
      <c r="L5" s="56"/>
      <c r="M5" s="56"/>
      <c r="N5" s="179"/>
      <c r="O5" s="49"/>
      <c r="Q5" s="49"/>
      <c r="R5" s="56" t="s">
        <v>353</v>
      </c>
      <c r="S5" s="106"/>
      <c r="T5" s="106"/>
      <c r="U5" s="107"/>
      <c r="V5" s="54"/>
      <c r="W5" s="54"/>
      <c r="X5" s="54"/>
      <c r="Z5" s="163"/>
      <c r="AA5" s="163"/>
    </row>
    <row r="6" spans="2:27" x14ac:dyDescent="0.25">
      <c r="B6" s="49"/>
      <c r="C6" s="65"/>
      <c r="D6" s="66" t="s">
        <v>217</v>
      </c>
      <c r="E6" s="56"/>
      <c r="F6" s="56"/>
      <c r="G6" s="56"/>
      <c r="H6" s="56"/>
      <c r="I6" s="56"/>
      <c r="J6" s="56"/>
      <c r="K6" s="56"/>
      <c r="L6" s="56"/>
      <c r="M6" s="56"/>
      <c r="N6" s="216"/>
      <c r="O6" s="49"/>
      <c r="Q6" s="49"/>
      <c r="R6" s="56" t="s">
        <v>77</v>
      </c>
      <c r="S6" s="106"/>
      <c r="T6" s="106"/>
      <c r="U6" s="107"/>
      <c r="V6" s="54"/>
      <c r="W6" s="54"/>
      <c r="X6" s="54"/>
      <c r="Z6" s="163"/>
      <c r="AA6" s="163"/>
    </row>
    <row r="7" spans="2:27" x14ac:dyDescent="0.25">
      <c r="B7" s="83"/>
      <c r="C7" s="89"/>
      <c r="D7" s="88"/>
      <c r="E7" s="83"/>
      <c r="F7" s="83"/>
      <c r="G7" s="86"/>
      <c r="H7" s="86"/>
      <c r="I7" s="86"/>
      <c r="J7" s="83"/>
      <c r="K7" s="83"/>
      <c r="L7" s="83"/>
      <c r="M7" s="83"/>
      <c r="N7" s="83"/>
      <c r="O7" s="83"/>
      <c r="Q7" s="49"/>
      <c r="R7" s="56" t="s">
        <v>78</v>
      </c>
      <c r="S7" s="106"/>
      <c r="T7" s="106"/>
      <c r="U7" s="107"/>
      <c r="V7" s="54"/>
      <c r="W7" s="54"/>
      <c r="X7" s="54"/>
      <c r="Z7" s="163"/>
      <c r="AA7" s="163"/>
    </row>
    <row r="8" spans="2:27" x14ac:dyDescent="0.25">
      <c r="B8" s="83"/>
      <c r="C8" s="89"/>
      <c r="D8" s="245" t="s">
        <v>282</v>
      </c>
      <c r="E8" s="83"/>
      <c r="F8" s="273" t="s">
        <v>288</v>
      </c>
      <c r="G8" s="273"/>
      <c r="H8" s="205"/>
      <c r="I8" s="205"/>
      <c r="J8" s="87"/>
      <c r="K8" s="83"/>
      <c r="L8" s="83"/>
      <c r="M8" s="83" t="s">
        <v>222</v>
      </c>
      <c r="N8" s="83"/>
      <c r="O8" s="83"/>
      <c r="Q8" s="49"/>
      <c r="R8" s="56" t="s">
        <v>79</v>
      </c>
      <c r="S8" s="106"/>
      <c r="T8" s="106"/>
      <c r="U8" s="107"/>
      <c r="V8" s="54"/>
      <c r="W8" s="54"/>
      <c r="X8" s="54"/>
      <c r="Z8" s="163"/>
      <c r="AA8" s="163"/>
    </row>
    <row r="9" spans="2:27" x14ac:dyDescent="0.25">
      <c r="B9" s="83"/>
      <c r="C9" s="89"/>
      <c r="D9" s="204"/>
      <c r="E9" s="83"/>
      <c r="F9" s="205"/>
      <c r="G9" s="205"/>
      <c r="H9" s="205"/>
      <c r="I9" s="205"/>
      <c r="J9" s="87"/>
      <c r="K9" s="83"/>
      <c r="L9" s="83"/>
      <c r="M9" s="83"/>
      <c r="N9" s="83"/>
      <c r="O9" s="83"/>
      <c r="Q9" s="49"/>
      <c r="R9" s="56" t="s">
        <v>80</v>
      </c>
      <c r="S9" s="106"/>
      <c r="T9" s="106"/>
      <c r="U9" s="107"/>
      <c r="V9" s="54"/>
      <c r="W9" s="54"/>
      <c r="X9" s="54"/>
      <c r="Z9" s="163"/>
      <c r="AA9" s="163"/>
    </row>
    <row r="10" spans="2:27" x14ac:dyDescent="0.25">
      <c r="B10" s="49"/>
      <c r="C10" s="209" t="s">
        <v>413</v>
      </c>
      <c r="D10" s="206"/>
      <c r="E10" s="49"/>
      <c r="F10" s="207"/>
      <c r="G10" s="207"/>
      <c r="H10" s="207"/>
      <c r="I10" s="207"/>
      <c r="J10" s="208"/>
      <c r="K10" s="49"/>
      <c r="L10" s="49"/>
      <c r="M10" s="49"/>
      <c r="N10" s="44"/>
      <c r="O10" s="49"/>
      <c r="Q10" s="49"/>
      <c r="R10" s="49"/>
      <c r="S10" s="49"/>
      <c r="T10" s="49"/>
      <c r="U10" s="49"/>
      <c r="V10" s="49"/>
      <c r="W10" s="49"/>
      <c r="X10" s="49"/>
      <c r="Z10" s="163"/>
      <c r="AA10" s="163"/>
    </row>
    <row r="11" spans="2:27" x14ac:dyDescent="0.25">
      <c r="B11" s="83"/>
      <c r="C11" s="89"/>
      <c r="D11" s="204"/>
      <c r="E11" s="83"/>
      <c r="F11" s="314"/>
      <c r="G11" s="314"/>
      <c r="H11" s="314"/>
      <c r="I11" s="205"/>
      <c r="J11" s="87"/>
      <c r="K11" s="83"/>
      <c r="L11" s="83"/>
      <c r="M11" s="210" t="s">
        <v>273</v>
      </c>
      <c r="N11" s="101"/>
      <c r="O11" s="101"/>
      <c r="Q11" s="49"/>
      <c r="R11" s="213" t="s">
        <v>248</v>
      </c>
      <c r="S11" s="56"/>
      <c r="T11" s="56"/>
      <c r="U11" s="56"/>
      <c r="V11" s="56"/>
      <c r="W11" s="56"/>
      <c r="X11" s="54"/>
      <c r="Z11" s="163"/>
      <c r="AA11" s="163"/>
    </row>
    <row r="12" spans="2:27" x14ac:dyDescent="0.25">
      <c r="B12" s="83"/>
      <c r="C12" s="89"/>
      <c r="D12" s="245" t="s">
        <v>282</v>
      </c>
      <c r="E12" s="83"/>
      <c r="F12" s="273" t="s">
        <v>543</v>
      </c>
      <c r="G12" s="315"/>
      <c r="H12" s="315"/>
      <c r="I12" s="205"/>
      <c r="J12" s="87"/>
      <c r="K12" s="83"/>
      <c r="L12" s="83"/>
      <c r="M12" s="83" t="s">
        <v>218</v>
      </c>
      <c r="N12" s="83"/>
      <c r="O12" s="101"/>
      <c r="Q12" s="49"/>
      <c r="R12" s="56" t="s">
        <v>249</v>
      </c>
      <c r="S12" s="56"/>
      <c r="T12" s="56"/>
      <c r="U12" s="56"/>
      <c r="V12" s="56"/>
      <c r="W12" s="56"/>
      <c r="X12" s="54"/>
      <c r="Z12" s="163"/>
      <c r="AA12" s="163"/>
    </row>
    <row r="13" spans="2:27" x14ac:dyDescent="0.25">
      <c r="B13" s="83"/>
      <c r="C13" s="89"/>
      <c r="D13" s="93"/>
      <c r="E13" s="83"/>
      <c r="F13" s="314"/>
      <c r="G13" s="314"/>
      <c r="H13" s="314"/>
      <c r="I13" s="205"/>
      <c r="J13" s="87"/>
      <c r="K13" s="83"/>
      <c r="L13" s="83"/>
      <c r="M13" s="211" t="s">
        <v>223</v>
      </c>
      <c r="N13" s="101"/>
      <c r="O13" s="101"/>
      <c r="Q13" s="49"/>
      <c r="R13" s="56" t="s">
        <v>91</v>
      </c>
      <c r="S13" s="56"/>
      <c r="T13" s="56"/>
      <c r="U13" s="56"/>
      <c r="V13" s="56"/>
      <c r="W13" s="56"/>
      <c r="X13" s="54"/>
      <c r="Z13" s="163"/>
      <c r="AA13" s="163"/>
    </row>
    <row r="14" spans="2:27" x14ac:dyDescent="0.25">
      <c r="B14" s="83"/>
      <c r="C14" s="89"/>
      <c r="D14" s="204"/>
      <c r="E14" s="83"/>
      <c r="F14" s="314"/>
      <c r="G14" s="314"/>
      <c r="H14" s="314"/>
      <c r="I14" s="205"/>
      <c r="J14" s="87"/>
      <c r="K14" s="83"/>
      <c r="L14" s="83"/>
      <c r="M14" s="201"/>
      <c r="N14" s="101"/>
      <c r="O14" s="101"/>
      <c r="Q14" s="49"/>
      <c r="R14" s="56" t="s">
        <v>234</v>
      </c>
      <c r="S14" s="56"/>
      <c r="T14" s="56"/>
      <c r="U14" s="56"/>
      <c r="V14" s="56"/>
      <c r="W14" s="56"/>
      <c r="X14" s="54"/>
      <c r="Z14" s="163"/>
      <c r="AA14" s="163"/>
    </row>
    <row r="15" spans="2:27" x14ac:dyDescent="0.25">
      <c r="B15" s="49"/>
      <c r="C15" s="209" t="s">
        <v>527</v>
      </c>
      <c r="D15" s="206"/>
      <c r="E15" s="49"/>
      <c r="F15" s="207"/>
      <c r="G15" s="207"/>
      <c r="H15" s="207"/>
      <c r="I15" s="207"/>
      <c r="J15" s="208"/>
      <c r="K15" s="49"/>
      <c r="L15" s="49"/>
      <c r="M15" s="49"/>
      <c r="N15" s="44"/>
      <c r="O15" s="49"/>
      <c r="Q15" s="49"/>
      <c r="R15" s="49"/>
      <c r="S15" s="49"/>
      <c r="T15" s="49"/>
      <c r="U15" s="49"/>
      <c r="V15" s="49"/>
      <c r="W15" s="56"/>
      <c r="X15" s="54"/>
      <c r="Z15" s="163"/>
      <c r="AA15" s="163"/>
    </row>
    <row r="16" spans="2:27" x14ac:dyDescent="0.25">
      <c r="B16" s="83"/>
      <c r="C16" s="89"/>
      <c r="D16" s="204"/>
      <c r="E16" s="83"/>
      <c r="F16" s="205"/>
      <c r="G16" s="205"/>
      <c r="H16" s="205"/>
      <c r="I16" s="205"/>
      <c r="J16" s="87"/>
      <c r="K16" s="83"/>
      <c r="L16" s="83"/>
      <c r="M16" s="210" t="s">
        <v>224</v>
      </c>
      <c r="N16" s="101"/>
      <c r="O16" s="101"/>
      <c r="Q16" s="49"/>
      <c r="R16" s="56"/>
      <c r="S16" s="106"/>
      <c r="T16" s="106"/>
      <c r="U16" s="107"/>
      <c r="V16" s="54"/>
      <c r="W16" s="54"/>
      <c r="X16" s="54"/>
      <c r="Z16" s="163"/>
      <c r="AA16" s="163"/>
    </row>
    <row r="17" spans="2:27" x14ac:dyDescent="0.25">
      <c r="B17" s="83"/>
      <c r="C17" s="89"/>
      <c r="D17" s="245" t="s">
        <v>282</v>
      </c>
      <c r="E17" s="83"/>
      <c r="F17" s="273" t="s">
        <v>289</v>
      </c>
      <c r="G17" s="273"/>
      <c r="H17" s="274"/>
      <c r="I17" s="246"/>
      <c r="J17" s="87"/>
      <c r="K17" s="83"/>
      <c r="L17" s="83"/>
      <c r="M17" s="101" t="s">
        <v>218</v>
      </c>
      <c r="N17" s="101"/>
      <c r="O17" s="101"/>
      <c r="Q17" s="49"/>
      <c r="R17" s="56"/>
      <c r="S17" s="106"/>
      <c r="T17" s="106"/>
      <c r="U17" s="107"/>
      <c r="V17" s="54"/>
      <c r="W17" s="54"/>
      <c r="X17" s="54"/>
      <c r="Z17" s="163"/>
      <c r="AA17" s="163"/>
    </row>
    <row r="18" spans="2:27" x14ac:dyDescent="0.25">
      <c r="B18" s="83"/>
      <c r="C18" s="89"/>
      <c r="D18" s="204"/>
      <c r="E18" s="83"/>
      <c r="F18" s="205"/>
      <c r="G18" s="205"/>
      <c r="H18" s="205"/>
      <c r="I18" s="205"/>
      <c r="J18" s="87"/>
      <c r="K18" s="83"/>
      <c r="L18" s="83"/>
      <c r="M18" s="101" t="s">
        <v>392</v>
      </c>
      <c r="N18" s="101"/>
      <c r="O18" s="101"/>
      <c r="Q18" s="49"/>
      <c r="R18" s="56"/>
      <c r="S18" s="106"/>
      <c r="T18" s="106"/>
      <c r="U18" s="107"/>
      <c r="V18" s="54"/>
      <c r="W18" s="54"/>
      <c r="X18" s="54"/>
      <c r="Z18" s="163"/>
      <c r="AA18" s="163"/>
    </row>
    <row r="19" spans="2:27" x14ac:dyDescent="0.25">
      <c r="B19" s="83"/>
      <c r="C19" s="89"/>
      <c r="D19" s="204"/>
      <c r="E19" s="83"/>
      <c r="F19" s="205"/>
      <c r="G19" s="205"/>
      <c r="H19" s="205"/>
      <c r="I19" s="205"/>
      <c r="J19" s="87"/>
      <c r="K19" s="83"/>
      <c r="L19" s="83"/>
      <c r="M19" s="101"/>
      <c r="N19" s="101"/>
      <c r="O19" s="101"/>
      <c r="Q19" s="49"/>
      <c r="R19" s="56"/>
      <c r="S19" s="106"/>
      <c r="T19" s="106"/>
      <c r="U19" s="107"/>
      <c r="V19" s="54"/>
      <c r="W19" s="54"/>
      <c r="X19" s="54"/>
      <c r="Z19" s="163"/>
      <c r="AA19" s="163"/>
    </row>
    <row r="20" spans="2:27" x14ac:dyDescent="0.25">
      <c r="B20" s="49"/>
      <c r="C20" s="209" t="s">
        <v>525</v>
      </c>
      <c r="D20" s="206"/>
      <c r="E20" s="49"/>
      <c r="F20" s="207"/>
      <c r="G20" s="207"/>
      <c r="H20" s="207"/>
      <c r="I20" s="207"/>
      <c r="J20" s="208"/>
      <c r="K20" s="49"/>
      <c r="L20" s="49"/>
      <c r="M20" s="49"/>
      <c r="N20" s="44"/>
      <c r="O20" s="49"/>
      <c r="Q20" s="49"/>
      <c r="R20" s="56"/>
      <c r="S20" s="106"/>
      <c r="T20" s="106"/>
      <c r="U20" s="107"/>
      <c r="V20" s="54"/>
      <c r="W20" s="54"/>
      <c r="X20" s="54"/>
      <c r="Z20" s="163"/>
      <c r="AA20" s="163"/>
    </row>
    <row r="21" spans="2:27" x14ac:dyDescent="0.25">
      <c r="B21" s="83"/>
      <c r="C21" s="89"/>
      <c r="D21" s="204"/>
      <c r="E21" s="83"/>
      <c r="F21" s="205"/>
      <c r="G21" s="205"/>
      <c r="H21" s="205"/>
      <c r="I21" s="205"/>
      <c r="J21" s="87"/>
      <c r="K21" s="83"/>
      <c r="L21" s="83"/>
      <c r="M21" s="210" t="s">
        <v>224</v>
      </c>
      <c r="N21" s="101"/>
      <c r="O21" s="101"/>
      <c r="Q21" s="49"/>
      <c r="R21" s="56"/>
      <c r="S21" s="106"/>
      <c r="T21" s="106"/>
      <c r="U21" s="107"/>
      <c r="V21" s="54"/>
      <c r="W21" s="54"/>
      <c r="X21" s="54"/>
      <c r="Z21" s="163"/>
      <c r="AA21" s="163"/>
    </row>
    <row r="22" spans="2:27" x14ac:dyDescent="0.25">
      <c r="B22" s="83"/>
      <c r="C22" s="89"/>
      <c r="D22" s="224" t="s">
        <v>282</v>
      </c>
      <c r="E22" s="83"/>
      <c r="F22" s="273" t="s">
        <v>290</v>
      </c>
      <c r="G22" s="273"/>
      <c r="H22" s="205"/>
      <c r="I22" s="205"/>
      <c r="J22" s="87"/>
      <c r="K22" s="83"/>
      <c r="L22" s="83"/>
      <c r="M22" s="101" t="s">
        <v>218</v>
      </c>
      <c r="N22" s="101"/>
      <c r="O22" s="101"/>
      <c r="Q22" s="49"/>
      <c r="R22" s="56"/>
      <c r="S22" s="106"/>
      <c r="T22" s="106"/>
      <c r="U22" s="107"/>
      <c r="V22" s="54"/>
      <c r="W22" s="54"/>
      <c r="X22" s="54"/>
      <c r="Z22" s="163"/>
      <c r="AA22" s="163"/>
    </row>
    <row r="23" spans="2:27" x14ac:dyDescent="0.25">
      <c r="B23" s="83"/>
      <c r="C23" s="89"/>
      <c r="D23" s="204"/>
      <c r="E23" s="83"/>
      <c r="F23" s="205"/>
      <c r="G23" s="205"/>
      <c r="H23" s="205"/>
      <c r="I23" s="205"/>
      <c r="J23" s="87"/>
      <c r="K23" s="83"/>
      <c r="L23" s="83"/>
      <c r="M23" s="101" t="s">
        <v>222</v>
      </c>
      <c r="N23" s="101"/>
      <c r="O23" s="101"/>
      <c r="Q23" s="49"/>
      <c r="R23" s="56"/>
      <c r="S23" s="106"/>
      <c r="T23" s="106"/>
      <c r="U23" s="107"/>
      <c r="V23" s="54"/>
      <c r="W23" s="54"/>
      <c r="X23" s="54"/>
      <c r="Z23" s="163"/>
      <c r="AA23" s="163"/>
    </row>
    <row r="24" spans="2:27" x14ac:dyDescent="0.25">
      <c r="B24" s="83"/>
      <c r="C24" s="89"/>
      <c r="D24" s="204"/>
      <c r="E24" s="83"/>
      <c r="F24" s="205"/>
      <c r="G24" s="205"/>
      <c r="H24" s="205"/>
      <c r="I24" s="205"/>
      <c r="J24" s="87"/>
      <c r="K24" s="83"/>
      <c r="L24" s="83"/>
      <c r="M24" s="101"/>
      <c r="N24" s="101"/>
      <c r="O24" s="101"/>
      <c r="Q24" s="49"/>
      <c r="R24" s="56"/>
      <c r="S24" s="106"/>
      <c r="T24" s="106"/>
      <c r="U24" s="107"/>
      <c r="V24" s="54"/>
      <c r="W24" s="54"/>
      <c r="X24" s="54"/>
      <c r="Z24" s="163"/>
      <c r="AA24" s="163"/>
    </row>
    <row r="25" spans="2:27" x14ac:dyDescent="0.25">
      <c r="B25" s="49"/>
      <c r="C25" s="209" t="s">
        <v>526</v>
      </c>
      <c r="D25" s="206"/>
      <c r="E25" s="49"/>
      <c r="F25" s="207"/>
      <c r="G25" s="207"/>
      <c r="H25" s="207"/>
      <c r="I25" s="207"/>
      <c r="J25" s="208"/>
      <c r="K25" s="49"/>
      <c r="L25" s="49"/>
      <c r="M25" s="49"/>
      <c r="N25" s="44"/>
      <c r="O25" s="49"/>
      <c r="Q25" s="49"/>
      <c r="R25" s="56"/>
      <c r="S25" s="106"/>
      <c r="T25" s="106"/>
      <c r="U25" s="107"/>
      <c r="V25" s="54"/>
      <c r="W25" s="54"/>
      <c r="X25" s="54"/>
      <c r="Z25" s="163"/>
      <c r="AA25" s="163"/>
    </row>
    <row r="26" spans="2:27" x14ac:dyDescent="0.25">
      <c r="B26" s="83"/>
      <c r="C26" s="89"/>
      <c r="D26" s="204"/>
      <c r="E26" s="83"/>
      <c r="F26" s="205"/>
      <c r="G26" s="205"/>
      <c r="H26" s="205"/>
      <c r="I26" s="205"/>
      <c r="J26" s="87"/>
      <c r="K26" s="83"/>
      <c r="L26" s="83"/>
      <c r="M26" s="210" t="s">
        <v>224</v>
      </c>
      <c r="N26" s="101"/>
      <c r="O26" s="101"/>
      <c r="Q26" s="49"/>
      <c r="R26" s="56"/>
      <c r="S26" s="106"/>
      <c r="T26" s="106"/>
      <c r="U26" s="107"/>
      <c r="V26" s="54"/>
      <c r="W26" s="54"/>
      <c r="X26" s="54"/>
      <c r="Z26" s="163"/>
      <c r="AA26" s="163"/>
    </row>
    <row r="27" spans="2:27" x14ac:dyDescent="0.25">
      <c r="B27" s="83"/>
      <c r="C27" s="89"/>
      <c r="D27" s="224" t="s">
        <v>282</v>
      </c>
      <c r="E27" s="83"/>
      <c r="F27" s="273" t="s">
        <v>436</v>
      </c>
      <c r="G27" s="273"/>
      <c r="H27" s="205"/>
      <c r="I27" s="205"/>
      <c r="J27" s="87"/>
      <c r="K27" s="83"/>
      <c r="L27" s="83"/>
      <c r="M27" s="101" t="s">
        <v>218</v>
      </c>
      <c r="N27" s="101"/>
      <c r="O27" s="101"/>
      <c r="Q27" s="49"/>
      <c r="R27" s="56"/>
      <c r="S27" s="106"/>
      <c r="T27" s="106"/>
      <c r="U27" s="107"/>
      <c r="V27" s="54"/>
      <c r="W27" s="54"/>
      <c r="X27" s="54"/>
      <c r="Z27" s="163"/>
      <c r="AA27" s="163"/>
    </row>
    <row r="28" spans="2:27" x14ac:dyDescent="0.25">
      <c r="B28" s="83"/>
      <c r="C28" s="89"/>
      <c r="D28" s="204"/>
      <c r="E28" s="83"/>
      <c r="F28" s="205"/>
      <c r="G28" s="205"/>
      <c r="H28" s="205"/>
      <c r="I28" s="205"/>
      <c r="J28" s="87"/>
      <c r="K28" s="83"/>
      <c r="L28" s="83"/>
      <c r="M28" s="101" t="s">
        <v>222</v>
      </c>
      <c r="N28" s="101"/>
      <c r="O28" s="101"/>
      <c r="Q28" s="49"/>
      <c r="R28" s="56"/>
      <c r="S28" s="106"/>
      <c r="T28" s="106"/>
      <c r="U28" s="107"/>
      <c r="V28" s="54"/>
      <c r="W28" s="54"/>
      <c r="X28" s="54"/>
      <c r="Z28" s="163"/>
      <c r="AA28" s="163"/>
    </row>
    <row r="29" spans="2:27" x14ac:dyDescent="0.25">
      <c r="B29" s="83"/>
      <c r="C29" s="89"/>
      <c r="D29" s="204"/>
      <c r="E29" s="83"/>
      <c r="F29" s="205"/>
      <c r="G29" s="205"/>
      <c r="H29" s="205"/>
      <c r="I29" s="205"/>
      <c r="J29" s="87"/>
      <c r="K29" s="83"/>
      <c r="L29" s="83"/>
      <c r="M29" s="211"/>
      <c r="N29" s="101"/>
      <c r="O29" s="101"/>
      <c r="Q29" s="49"/>
      <c r="R29" s="56"/>
      <c r="S29" s="106"/>
      <c r="T29" s="106"/>
      <c r="U29" s="107"/>
      <c r="V29" s="54"/>
      <c r="W29" s="54"/>
      <c r="X29" s="54"/>
      <c r="Z29" s="163"/>
      <c r="AA29" s="163"/>
    </row>
    <row r="30" spans="2:27" x14ac:dyDescent="0.25">
      <c r="B30" s="98"/>
      <c r="C30" s="97" t="s">
        <v>219</v>
      </c>
      <c r="D30" s="97" t="s">
        <v>220</v>
      </c>
      <c r="E30" s="97"/>
      <c r="F30" s="97"/>
      <c r="G30" s="98"/>
      <c r="H30" s="98"/>
      <c r="I30" s="98"/>
      <c r="J30" s="98"/>
      <c r="K30" s="98"/>
      <c r="L30" s="98"/>
      <c r="M30" s="98"/>
      <c r="N30" s="68"/>
      <c r="O30" s="98" t="s">
        <v>346</v>
      </c>
      <c r="Q30" s="49"/>
      <c r="R30" s="56"/>
      <c r="S30" s="106"/>
      <c r="T30" s="106"/>
      <c r="U30" s="107"/>
      <c r="V30" s="54"/>
      <c r="W30" s="54"/>
      <c r="X30" s="54"/>
      <c r="Z30" s="163"/>
      <c r="AA30" s="163"/>
    </row>
    <row r="31" spans="2:27" x14ac:dyDescent="0.25">
      <c r="B31" s="98"/>
      <c r="C31" s="230"/>
      <c r="D31" s="231" t="s">
        <v>221</v>
      </c>
      <c r="E31" s="98"/>
      <c r="F31" s="232"/>
      <c r="G31" s="232"/>
      <c r="H31" s="232"/>
      <c r="I31" s="232"/>
      <c r="J31" s="233"/>
      <c r="K31" s="98"/>
      <c r="L31" s="98"/>
      <c r="M31" s="234"/>
      <c r="N31" s="98"/>
      <c r="O31" s="98"/>
      <c r="Q31" s="49"/>
      <c r="R31" s="56"/>
      <c r="S31" s="106"/>
      <c r="T31" s="106"/>
      <c r="U31" s="107"/>
      <c r="V31" s="54"/>
      <c r="W31" s="54"/>
      <c r="X31" s="54"/>
      <c r="Z31" s="163"/>
      <c r="AA31" s="163"/>
    </row>
    <row r="32" spans="2:27" x14ac:dyDescent="0.25">
      <c r="B32" s="83"/>
      <c r="C32" s="89"/>
      <c r="D32" s="87" t="s">
        <v>76</v>
      </c>
      <c r="E32" s="87"/>
      <c r="F32" s="83"/>
      <c r="G32" s="83"/>
      <c r="H32" s="83"/>
      <c r="I32" s="83"/>
      <c r="J32" s="83"/>
      <c r="K32" s="83"/>
      <c r="L32" s="83"/>
      <c r="M32" s="83"/>
      <c r="N32" s="83"/>
      <c r="O32" s="101"/>
      <c r="Q32" s="49"/>
      <c r="R32" s="56"/>
      <c r="S32" s="106"/>
      <c r="T32" s="106"/>
      <c r="U32" s="107"/>
      <c r="V32" s="54"/>
      <c r="W32" s="54"/>
      <c r="X32" s="54"/>
      <c r="Z32" s="163"/>
      <c r="AA32" s="163"/>
    </row>
    <row r="33" spans="2:28" x14ac:dyDescent="0.25">
      <c r="B33" s="83"/>
      <c r="C33" s="89"/>
      <c r="D33" s="87" t="s">
        <v>544</v>
      </c>
      <c r="E33" s="83"/>
      <c r="F33" s="83"/>
      <c r="G33" s="83"/>
      <c r="H33" s="83"/>
      <c r="I33" s="83"/>
      <c r="J33" s="83"/>
      <c r="K33" s="83"/>
      <c r="L33" s="83"/>
      <c r="M33" s="83"/>
      <c r="N33" s="71" t="s">
        <v>163</v>
      </c>
      <c r="O33" s="101"/>
      <c r="Q33" s="49"/>
      <c r="R33" s="56"/>
      <c r="S33" s="106"/>
      <c r="T33" s="106"/>
      <c r="U33" s="107"/>
      <c r="V33" s="54"/>
      <c r="W33" s="54"/>
      <c r="X33" s="54"/>
      <c r="Z33" s="163"/>
      <c r="AA33" s="163"/>
    </row>
    <row r="34" spans="2:28" x14ac:dyDescent="0.25">
      <c r="B34" s="83"/>
      <c r="C34" s="83"/>
      <c r="D34" s="108" t="s">
        <v>174</v>
      </c>
      <c r="E34" s="83"/>
      <c r="F34" s="83"/>
      <c r="G34" s="83"/>
      <c r="H34" s="83"/>
      <c r="I34" s="83"/>
      <c r="J34" s="83"/>
      <c r="K34" s="83"/>
      <c r="L34" s="83"/>
      <c r="M34" s="83"/>
      <c r="N34" s="168"/>
      <c r="O34" s="83"/>
      <c r="Q34" s="49"/>
      <c r="R34" s="49"/>
      <c r="S34" s="49"/>
      <c r="T34" s="49"/>
      <c r="U34" s="49"/>
      <c r="V34" s="49"/>
      <c r="W34" s="49"/>
      <c r="X34" s="54"/>
      <c r="Z34" s="163"/>
      <c r="AA34" s="163"/>
    </row>
    <row r="35" spans="2:28" x14ac:dyDescent="0.25">
      <c r="B35" s="85"/>
      <c r="C35" s="85"/>
      <c r="D35" s="108"/>
      <c r="E35" s="87" t="s">
        <v>173</v>
      </c>
      <c r="F35" s="83"/>
      <c r="G35" s="83"/>
      <c r="H35" s="83"/>
      <c r="I35" s="83"/>
      <c r="J35" s="83"/>
      <c r="K35" s="83"/>
      <c r="L35" s="83"/>
      <c r="M35" s="83"/>
      <c r="N35" s="83"/>
      <c r="O35" s="85"/>
      <c r="Q35" s="49"/>
      <c r="R35" s="49"/>
      <c r="S35" s="49"/>
      <c r="T35" s="49"/>
      <c r="U35" s="49"/>
      <c r="V35" s="49"/>
      <c r="W35" s="49"/>
      <c r="X35" s="54"/>
      <c r="Z35" s="163"/>
      <c r="AA35" s="163"/>
    </row>
    <row r="36" spans="2:28" x14ac:dyDescent="0.25">
      <c r="B36" s="83"/>
      <c r="C36" s="83"/>
      <c r="D36" s="108" t="s">
        <v>74</v>
      </c>
      <c r="E36" s="83"/>
      <c r="F36" s="83"/>
      <c r="G36" s="83"/>
      <c r="H36" s="83"/>
      <c r="I36" s="83"/>
      <c r="J36" s="83"/>
      <c r="K36" s="83"/>
      <c r="L36" s="83"/>
      <c r="M36" s="83"/>
      <c r="N36" s="169"/>
      <c r="O36" s="83"/>
      <c r="Q36" s="49"/>
      <c r="R36" s="49"/>
      <c r="S36" s="49"/>
      <c r="T36" s="49"/>
      <c r="U36" s="49"/>
      <c r="V36" s="49"/>
      <c r="W36" s="49"/>
      <c r="X36" s="56"/>
      <c r="Z36" s="163"/>
      <c r="AA36" s="163"/>
    </row>
    <row r="37" spans="2:28" x14ac:dyDescent="0.25">
      <c r="B37" s="83"/>
      <c r="C37" s="83"/>
      <c r="D37" s="83"/>
      <c r="E37" s="87" t="s">
        <v>75</v>
      </c>
      <c r="F37" s="83"/>
      <c r="G37" s="83"/>
      <c r="H37" s="83"/>
      <c r="I37" s="83"/>
      <c r="J37" s="83"/>
      <c r="K37" s="83"/>
      <c r="L37" s="83"/>
      <c r="M37" s="83"/>
      <c r="N37" s="83"/>
      <c r="O37" s="83"/>
      <c r="Q37" s="49"/>
      <c r="R37" s="49"/>
      <c r="S37" s="49"/>
      <c r="T37" s="49"/>
      <c r="U37" s="49"/>
      <c r="V37" s="49"/>
      <c r="W37" s="49"/>
      <c r="X37" s="56"/>
      <c r="Z37" s="163"/>
      <c r="AA37" s="163"/>
    </row>
    <row r="38" spans="2:28" x14ac:dyDescent="0.25">
      <c r="B38" s="83"/>
      <c r="C38" s="83"/>
      <c r="D38" s="108" t="s">
        <v>72</v>
      </c>
      <c r="E38" s="83"/>
      <c r="F38" s="83"/>
      <c r="G38" s="83"/>
      <c r="H38" s="83"/>
      <c r="I38" s="83"/>
      <c r="J38" s="83"/>
      <c r="K38" s="83"/>
      <c r="L38" s="83"/>
      <c r="M38" s="83"/>
      <c r="N38" s="83"/>
      <c r="O38" s="83"/>
      <c r="Q38" s="49"/>
      <c r="R38" s="49"/>
      <c r="S38" s="49"/>
      <c r="T38" s="49"/>
      <c r="U38" s="49"/>
      <c r="V38" s="49"/>
      <c r="W38" s="49"/>
      <c r="X38" s="56"/>
      <c r="Z38" s="163"/>
      <c r="AA38" s="163"/>
    </row>
    <row r="39" spans="2:28" x14ac:dyDescent="0.25">
      <c r="B39" s="83"/>
      <c r="C39" s="83"/>
      <c r="D39" s="83"/>
      <c r="E39" s="87" t="s">
        <v>73</v>
      </c>
      <c r="F39" s="83"/>
      <c r="G39" s="83"/>
      <c r="H39" s="83"/>
      <c r="I39" s="83"/>
      <c r="J39" s="83"/>
      <c r="K39" s="83"/>
      <c r="L39" s="83"/>
      <c r="M39" s="83"/>
      <c r="N39" s="83"/>
      <c r="O39" s="83"/>
      <c r="Q39" s="49"/>
      <c r="R39" s="49"/>
      <c r="S39" s="49"/>
      <c r="T39" s="49"/>
      <c r="U39" s="49"/>
      <c r="V39" s="49"/>
      <c r="W39" s="49"/>
      <c r="X39" s="56"/>
      <c r="Z39" s="163"/>
      <c r="AA39" s="163"/>
    </row>
    <row r="40" spans="2:28" x14ac:dyDescent="0.25">
      <c r="B40" s="83"/>
      <c r="C40" s="83"/>
      <c r="D40" s="108" t="s">
        <v>225</v>
      </c>
      <c r="E40" s="83"/>
      <c r="F40" s="83"/>
      <c r="G40" s="83"/>
      <c r="H40" s="83"/>
      <c r="I40" s="83"/>
      <c r="J40" s="83"/>
      <c r="K40" s="83"/>
      <c r="L40" s="83"/>
      <c r="M40" s="83"/>
      <c r="N40" s="83"/>
      <c r="O40" s="83"/>
      <c r="Q40" s="49"/>
      <c r="R40" s="49"/>
      <c r="S40" s="49"/>
      <c r="T40" s="49"/>
      <c r="U40" s="49"/>
      <c r="V40" s="49"/>
      <c r="W40" s="49"/>
      <c r="X40" s="49"/>
      <c r="Z40" s="163"/>
      <c r="AA40" s="163"/>
    </row>
    <row r="41" spans="2:28" x14ac:dyDescent="0.25">
      <c r="B41" s="83"/>
      <c r="C41" s="83"/>
      <c r="D41" s="83"/>
      <c r="E41" s="87" t="s">
        <v>71</v>
      </c>
      <c r="F41" s="83"/>
      <c r="G41" s="83"/>
      <c r="H41" s="83"/>
      <c r="I41" s="83"/>
      <c r="J41" s="83"/>
      <c r="K41" s="83"/>
      <c r="L41" s="83"/>
      <c r="M41" s="83"/>
      <c r="N41" s="83"/>
      <c r="O41" s="83"/>
      <c r="Q41" s="49"/>
      <c r="R41" s="49"/>
      <c r="S41" s="49"/>
      <c r="T41" s="49"/>
      <c r="U41" s="49"/>
      <c r="V41" s="49"/>
      <c r="W41" s="49"/>
      <c r="X41" s="49"/>
      <c r="Z41" s="163"/>
      <c r="AA41" s="163"/>
    </row>
    <row r="42" spans="2:28" x14ac:dyDescent="0.25">
      <c r="B42" s="83"/>
      <c r="C42" s="83"/>
      <c r="D42" s="108" t="s">
        <v>23</v>
      </c>
      <c r="E42" s="83"/>
      <c r="F42" s="83"/>
      <c r="G42" s="83"/>
      <c r="H42" s="83"/>
      <c r="I42" s="83"/>
      <c r="J42" s="83"/>
      <c r="K42" s="83"/>
      <c r="L42" s="83"/>
      <c r="M42" s="83"/>
      <c r="N42" s="83"/>
      <c r="O42" s="83"/>
      <c r="Q42" s="49"/>
      <c r="R42" s="49"/>
      <c r="S42" s="49"/>
      <c r="T42" s="49"/>
      <c r="U42" s="49"/>
      <c r="V42" s="49"/>
      <c r="W42" s="49"/>
      <c r="X42" s="49"/>
      <c r="Z42" s="163"/>
      <c r="AA42" s="163"/>
    </row>
    <row r="43" spans="2:28" x14ac:dyDescent="0.25">
      <c r="B43" s="83"/>
      <c r="C43" s="83"/>
      <c r="D43" s="83"/>
      <c r="E43" s="83"/>
      <c r="F43" s="83"/>
      <c r="G43" s="83"/>
      <c r="H43" s="83"/>
      <c r="I43" s="83"/>
      <c r="J43" s="83"/>
      <c r="K43" s="83"/>
      <c r="L43" s="83"/>
      <c r="M43" s="83"/>
      <c r="N43" s="83"/>
      <c r="O43" s="83"/>
      <c r="Q43" s="49"/>
      <c r="R43" s="49"/>
      <c r="S43" s="49"/>
      <c r="T43" s="49"/>
      <c r="U43" s="49"/>
      <c r="V43" s="49"/>
      <c r="W43" s="49"/>
      <c r="X43" s="49"/>
      <c r="Z43" s="163"/>
      <c r="AA43" s="163"/>
    </row>
    <row r="44" spans="2:28" x14ac:dyDescent="0.25">
      <c r="B44" s="83"/>
      <c r="C44" s="83"/>
      <c r="D44" s="211" t="s">
        <v>354</v>
      </c>
      <c r="E44" s="101"/>
      <c r="F44" s="101"/>
      <c r="G44" s="101"/>
      <c r="H44" s="101"/>
      <c r="I44" s="101"/>
      <c r="J44" s="101"/>
      <c r="K44" s="101"/>
      <c r="L44" s="101"/>
      <c r="M44" s="101"/>
      <c r="N44" s="101"/>
      <c r="O44" s="83"/>
      <c r="Q44" s="49"/>
      <c r="R44" s="49"/>
      <c r="S44" s="49"/>
      <c r="T44" s="49"/>
      <c r="U44" s="49"/>
      <c r="V44" s="49"/>
      <c r="W44" s="49"/>
      <c r="X44" s="49"/>
      <c r="Z44" s="163"/>
      <c r="AA44" s="163"/>
      <c r="AB44" s="109" t="s">
        <v>96</v>
      </c>
    </row>
    <row r="45" spans="2:28" x14ac:dyDescent="0.25">
      <c r="B45" s="83"/>
      <c r="C45" s="83"/>
      <c r="D45" s="101" t="s">
        <v>226</v>
      </c>
      <c r="E45" s="101"/>
      <c r="F45" s="101"/>
      <c r="G45" s="101"/>
      <c r="H45" s="101"/>
      <c r="I45" s="101"/>
      <c r="J45" s="101"/>
      <c r="K45" s="101"/>
      <c r="L45" s="101"/>
      <c r="M45" s="101"/>
      <c r="N45" s="101"/>
      <c r="O45" s="83"/>
      <c r="Q45" s="49"/>
      <c r="R45" s="49"/>
      <c r="S45" s="49"/>
      <c r="T45" s="49"/>
      <c r="U45" s="49"/>
      <c r="V45" s="49"/>
      <c r="W45" s="49"/>
      <c r="X45" s="49"/>
      <c r="Z45" s="163"/>
      <c r="AA45" s="164" t="s">
        <v>96</v>
      </c>
      <c r="AB45" s="109" t="s">
        <v>97</v>
      </c>
    </row>
    <row r="46" spans="2:28" x14ac:dyDescent="0.25">
      <c r="B46" s="83"/>
      <c r="C46" s="83"/>
      <c r="D46" s="83"/>
      <c r="E46" s="83"/>
      <c r="F46" s="83"/>
      <c r="G46" s="83"/>
      <c r="H46" s="83"/>
      <c r="I46" s="83"/>
      <c r="J46" s="83"/>
      <c r="K46" s="83"/>
      <c r="L46" s="83"/>
      <c r="M46" s="78" t="s">
        <v>425</v>
      </c>
      <c r="N46" s="287"/>
      <c r="O46" s="83"/>
      <c r="Q46" s="49"/>
      <c r="R46" s="49"/>
      <c r="S46" s="49"/>
      <c r="T46" s="49"/>
      <c r="U46" s="49"/>
      <c r="V46" s="49"/>
      <c r="W46" s="49"/>
      <c r="X46" s="49"/>
      <c r="Z46" s="163"/>
      <c r="AA46" s="164" t="s">
        <v>97</v>
      </c>
      <c r="AB46" s="109" t="s">
        <v>100</v>
      </c>
    </row>
    <row r="47" spans="2:28" x14ac:dyDescent="0.25">
      <c r="B47" s="83"/>
      <c r="C47" s="83"/>
      <c r="D47" s="83"/>
      <c r="E47" s="83"/>
      <c r="F47" s="83"/>
      <c r="G47" s="83"/>
      <c r="H47" s="83"/>
      <c r="I47" s="83"/>
      <c r="J47" s="83"/>
      <c r="K47" s="83"/>
      <c r="L47" s="83"/>
      <c r="M47" s="83"/>
      <c r="N47" s="83"/>
      <c r="O47" s="83"/>
      <c r="Q47" s="49"/>
      <c r="R47" s="49"/>
      <c r="S47" s="49"/>
      <c r="T47" s="49"/>
      <c r="U47" s="49"/>
      <c r="V47" s="49"/>
      <c r="W47" s="49"/>
      <c r="X47" s="49"/>
      <c r="Z47" s="163"/>
      <c r="AA47" s="164"/>
    </row>
    <row r="48" spans="2:28" x14ac:dyDescent="0.25">
      <c r="B48" s="98"/>
      <c r="C48" s="97" t="s">
        <v>227</v>
      </c>
      <c r="D48" s="238" t="s">
        <v>228</v>
      </c>
      <c r="E48" s="97"/>
      <c r="F48" s="97"/>
      <c r="G48" s="97"/>
      <c r="H48" s="97"/>
      <c r="I48" s="97"/>
      <c r="J48" s="97"/>
      <c r="K48" s="97"/>
      <c r="L48" s="97"/>
      <c r="M48" s="97"/>
      <c r="N48" s="68"/>
      <c r="O48" s="98" t="s">
        <v>355</v>
      </c>
      <c r="Q48" s="49"/>
      <c r="R48" s="49"/>
      <c r="S48" s="49"/>
      <c r="T48" s="49"/>
      <c r="U48" s="49"/>
      <c r="V48" s="49"/>
      <c r="W48" s="49"/>
      <c r="X48" s="49"/>
      <c r="Z48" s="163"/>
      <c r="AA48" s="164"/>
    </row>
    <row r="49" spans="2:28" x14ac:dyDescent="0.25">
      <c r="B49" s="98"/>
      <c r="C49" s="230"/>
      <c r="D49" s="235" t="s">
        <v>230</v>
      </c>
      <c r="E49" s="97"/>
      <c r="F49" s="236"/>
      <c r="G49" s="236"/>
      <c r="H49" s="236"/>
      <c r="I49" s="236"/>
      <c r="J49" s="237"/>
      <c r="K49" s="97"/>
      <c r="L49" s="97"/>
      <c r="M49" s="238"/>
      <c r="N49" s="98"/>
      <c r="O49" s="98"/>
      <c r="Q49" s="49"/>
      <c r="R49" s="49"/>
      <c r="S49" s="49"/>
      <c r="T49" s="49"/>
      <c r="U49" s="49"/>
      <c r="V49" s="49"/>
      <c r="W49" s="49"/>
      <c r="X49" s="49"/>
      <c r="Z49" s="163"/>
      <c r="AA49" s="164"/>
    </row>
    <row r="50" spans="2:28" x14ac:dyDescent="0.25">
      <c r="B50" s="83"/>
      <c r="C50" s="83"/>
      <c r="D50" s="87" t="s">
        <v>229</v>
      </c>
      <c r="E50" s="83"/>
      <c r="F50" s="83"/>
      <c r="G50" s="83"/>
      <c r="H50" s="83"/>
      <c r="I50" s="83"/>
      <c r="J50" s="83"/>
      <c r="K50" s="83"/>
      <c r="L50" s="83"/>
      <c r="M50" s="83"/>
      <c r="N50" s="83"/>
      <c r="O50" s="83"/>
      <c r="Q50" s="49"/>
      <c r="R50" s="49"/>
      <c r="S50" s="49"/>
      <c r="T50" s="49"/>
      <c r="U50" s="49"/>
      <c r="V50" s="49"/>
      <c r="W50" s="49"/>
      <c r="X50" s="49"/>
      <c r="Z50" s="163"/>
      <c r="AA50" s="164"/>
    </row>
    <row r="51" spans="2:28" x14ac:dyDescent="0.25">
      <c r="B51" s="83"/>
      <c r="C51" s="83"/>
      <c r="D51" s="201" t="s">
        <v>550</v>
      </c>
      <c r="E51" s="101"/>
      <c r="F51" s="101"/>
      <c r="G51" s="101"/>
      <c r="H51" s="101"/>
      <c r="I51" s="101"/>
      <c r="J51" s="101"/>
      <c r="K51" s="101"/>
      <c r="L51" s="101"/>
      <c r="M51" s="101"/>
      <c r="N51" s="310"/>
      <c r="O51" s="101"/>
      <c r="Q51" s="49"/>
      <c r="R51" s="49"/>
      <c r="S51" s="49"/>
      <c r="T51" s="49"/>
      <c r="U51" s="49"/>
      <c r="V51" s="49"/>
      <c r="W51" s="49"/>
      <c r="X51" s="49"/>
      <c r="Z51" s="163"/>
      <c r="AA51" s="164"/>
    </row>
    <row r="52" spans="2:28" x14ac:dyDescent="0.25">
      <c r="B52" s="83"/>
      <c r="C52" s="83"/>
      <c r="D52" s="204" t="s">
        <v>523</v>
      </c>
      <c r="E52" s="83"/>
      <c r="F52" s="83"/>
      <c r="G52" s="83"/>
      <c r="H52" s="83"/>
      <c r="I52" s="83"/>
      <c r="J52" s="83"/>
      <c r="K52" s="83"/>
      <c r="L52" s="83"/>
      <c r="M52" s="83"/>
      <c r="N52" s="83"/>
      <c r="O52" s="83"/>
      <c r="Q52" s="49"/>
      <c r="R52" s="49"/>
      <c r="S52" s="49"/>
      <c r="T52" s="49"/>
      <c r="U52" s="49"/>
      <c r="V52" s="49"/>
      <c r="W52" s="49"/>
      <c r="X52" s="49"/>
      <c r="Z52" s="163"/>
      <c r="AA52" s="164"/>
    </row>
    <row r="53" spans="2:28" x14ac:dyDescent="0.25">
      <c r="B53" s="83"/>
      <c r="C53" s="83"/>
      <c r="D53" s="204" t="s">
        <v>466</v>
      </c>
      <c r="E53" s="83"/>
      <c r="F53" s="83"/>
      <c r="G53" s="83"/>
      <c r="H53" s="83"/>
      <c r="I53" s="83"/>
      <c r="J53" s="83"/>
      <c r="K53" s="83"/>
      <c r="L53" s="83"/>
      <c r="M53" s="83"/>
      <c r="N53" s="198" t="s">
        <v>163</v>
      </c>
      <c r="O53" s="83"/>
      <c r="Q53" s="49"/>
      <c r="R53" s="49"/>
      <c r="S53" s="49"/>
      <c r="T53" s="49"/>
      <c r="U53" s="49"/>
      <c r="V53" s="49"/>
      <c r="W53" s="49"/>
      <c r="X53" s="49"/>
      <c r="Z53" s="163"/>
      <c r="AA53" s="164"/>
    </row>
    <row r="54" spans="2:28" x14ac:dyDescent="0.25">
      <c r="B54" s="83"/>
      <c r="C54" s="83"/>
      <c r="D54" s="245" t="s">
        <v>282</v>
      </c>
      <c r="E54" s="83"/>
      <c r="F54" s="273" t="s">
        <v>289</v>
      </c>
      <c r="G54" s="273"/>
      <c r="H54" s="274"/>
      <c r="I54" s="83"/>
      <c r="J54" s="83"/>
      <c r="K54" s="83"/>
      <c r="L54" s="83"/>
      <c r="M54" s="83"/>
      <c r="N54" s="203"/>
      <c r="O54" s="83"/>
      <c r="Q54" s="49"/>
      <c r="R54" s="49"/>
      <c r="S54" s="49"/>
      <c r="T54" s="49"/>
      <c r="U54" s="49"/>
      <c r="V54" s="49"/>
      <c r="W54" s="49"/>
      <c r="X54" s="49"/>
      <c r="Z54" s="163"/>
      <c r="AA54" s="164"/>
      <c r="AB54" s="163"/>
    </row>
    <row r="55" spans="2:28" x14ac:dyDescent="0.25">
      <c r="B55" s="83"/>
      <c r="C55" s="83"/>
      <c r="D55" s="224" t="s">
        <v>282</v>
      </c>
      <c r="E55" s="83"/>
      <c r="F55" s="86" t="s">
        <v>290</v>
      </c>
      <c r="G55" s="86"/>
      <c r="H55" s="205"/>
      <c r="I55" s="83"/>
      <c r="J55" s="83"/>
      <c r="K55" s="83"/>
      <c r="L55" s="83"/>
      <c r="M55" s="83"/>
      <c r="N55" s="203"/>
      <c r="O55" s="83"/>
      <c r="Q55" s="49"/>
      <c r="R55" s="49"/>
      <c r="S55" s="49"/>
      <c r="T55" s="49"/>
      <c r="U55" s="49"/>
      <c r="V55" s="49"/>
      <c r="W55" s="49"/>
      <c r="X55" s="49"/>
      <c r="Z55" s="163"/>
      <c r="AA55" s="164"/>
    </row>
    <row r="56" spans="2:28" x14ac:dyDescent="0.25">
      <c r="B56" s="83"/>
      <c r="C56" s="83"/>
      <c r="D56" s="204" t="s">
        <v>92</v>
      </c>
      <c r="E56" s="83"/>
      <c r="F56" s="86" t="s">
        <v>436</v>
      </c>
      <c r="G56" s="86"/>
      <c r="H56" s="83"/>
      <c r="I56" s="83"/>
      <c r="J56" s="83"/>
      <c r="K56" s="83"/>
      <c r="L56" s="83"/>
      <c r="M56" s="83"/>
      <c r="N56" s="203"/>
      <c r="O56" s="83"/>
      <c r="Q56" s="49"/>
      <c r="R56" s="49"/>
      <c r="S56" s="49"/>
      <c r="T56" s="49"/>
      <c r="U56" s="49"/>
      <c r="V56" s="49"/>
      <c r="W56" s="49"/>
      <c r="X56" s="49"/>
      <c r="Z56" s="163"/>
      <c r="AA56" s="164"/>
    </row>
    <row r="57" spans="2:28" x14ac:dyDescent="0.25">
      <c r="B57" s="83"/>
      <c r="C57" s="83"/>
      <c r="D57" s="83" t="s">
        <v>518</v>
      </c>
      <c r="E57" s="83"/>
      <c r="F57" s="83"/>
      <c r="G57" s="83"/>
      <c r="H57" s="83"/>
      <c r="I57" s="83"/>
      <c r="J57" s="83"/>
      <c r="K57" s="83"/>
      <c r="L57" s="83"/>
      <c r="M57" s="83"/>
      <c r="N57" s="83"/>
      <c r="O57" s="83"/>
      <c r="Q57" s="49"/>
      <c r="R57" s="49"/>
      <c r="S57" s="49"/>
      <c r="T57" s="49"/>
      <c r="U57" s="49"/>
      <c r="V57" s="49"/>
      <c r="W57" s="49"/>
      <c r="X57" s="49"/>
      <c r="Z57" s="163"/>
      <c r="AA57" s="164"/>
    </row>
    <row r="58" spans="2:28" ht="15.6" customHeight="1" x14ac:dyDescent="0.25">
      <c r="B58" s="83"/>
      <c r="C58" s="83"/>
      <c r="D58" s="240" t="s">
        <v>226</v>
      </c>
      <c r="E58" s="83"/>
      <c r="F58" s="83"/>
      <c r="G58" s="83"/>
      <c r="H58" s="83"/>
      <c r="I58" s="83"/>
      <c r="J58" s="83"/>
      <c r="K58" s="83"/>
      <c r="L58" s="83"/>
      <c r="M58" s="83"/>
      <c r="N58" s="83"/>
      <c r="O58" s="83"/>
      <c r="Q58" s="49"/>
      <c r="R58" s="49"/>
      <c r="S58" s="49"/>
      <c r="T58" s="49"/>
      <c r="U58" s="49"/>
      <c r="V58" s="49"/>
      <c r="W58" s="49"/>
      <c r="X58" s="49"/>
      <c r="Z58" s="163"/>
      <c r="AA58" s="164"/>
    </row>
    <row r="59" spans="2:28" ht="18.600000000000001" customHeight="1" x14ac:dyDescent="0.25">
      <c r="B59" s="83"/>
      <c r="C59" s="83"/>
      <c r="D59" s="316"/>
      <c r="E59" s="316"/>
      <c r="F59" s="316"/>
      <c r="G59" s="316"/>
      <c r="H59" s="316"/>
      <c r="I59" s="316"/>
      <c r="J59" s="316"/>
      <c r="K59" s="316"/>
      <c r="L59" s="316"/>
      <c r="M59" s="78" t="s">
        <v>425</v>
      </c>
      <c r="N59" s="287"/>
      <c r="O59" s="83"/>
      <c r="Q59" s="49"/>
      <c r="R59" s="49"/>
      <c r="S59" s="49"/>
      <c r="T59" s="49"/>
      <c r="U59" s="49"/>
      <c r="V59" s="49"/>
      <c r="W59" s="49"/>
      <c r="X59" s="49"/>
      <c r="Z59" s="163"/>
      <c r="AA59" s="164"/>
    </row>
    <row r="60" spans="2:28" x14ac:dyDescent="0.25">
      <c r="B60" s="83"/>
      <c r="C60" s="83"/>
      <c r="D60" s="212"/>
      <c r="E60" s="83"/>
      <c r="F60" s="83"/>
      <c r="G60" s="83"/>
      <c r="H60" s="83"/>
      <c r="I60" s="83"/>
      <c r="J60" s="83"/>
      <c r="K60" s="83"/>
      <c r="L60" s="83"/>
      <c r="M60" s="83"/>
      <c r="N60" s="83"/>
      <c r="O60" s="83"/>
      <c r="Q60" s="49"/>
      <c r="R60" s="49"/>
      <c r="S60" s="49"/>
      <c r="T60" s="49"/>
      <c r="U60" s="49"/>
      <c r="V60" s="49"/>
      <c r="W60" s="49"/>
      <c r="X60" s="49"/>
      <c r="Z60" s="163"/>
      <c r="AA60" s="164"/>
    </row>
    <row r="61" spans="2:28" x14ac:dyDescent="0.25">
      <c r="B61" s="98"/>
      <c r="C61" s="97" t="s">
        <v>231</v>
      </c>
      <c r="D61" s="238" t="s">
        <v>232</v>
      </c>
      <c r="E61" s="97"/>
      <c r="F61" s="97"/>
      <c r="G61" s="97"/>
      <c r="H61" s="97"/>
      <c r="I61" s="97"/>
      <c r="J61" s="97"/>
      <c r="K61" s="97"/>
      <c r="L61" s="97"/>
      <c r="M61" s="97"/>
      <c r="N61" s="68"/>
      <c r="O61" s="98" t="s">
        <v>357</v>
      </c>
      <c r="Q61" s="49"/>
      <c r="R61" s="49"/>
      <c r="S61" s="49"/>
      <c r="T61" s="49"/>
      <c r="U61" s="49"/>
      <c r="V61" s="49"/>
      <c r="W61" s="49"/>
      <c r="X61" s="49"/>
      <c r="Z61" s="163"/>
      <c r="AA61" s="164"/>
    </row>
    <row r="62" spans="2:28" x14ac:dyDescent="0.25">
      <c r="B62" s="98"/>
      <c r="C62" s="230"/>
      <c r="D62" s="238" t="s">
        <v>233</v>
      </c>
      <c r="E62" s="97"/>
      <c r="F62" s="239"/>
      <c r="G62" s="239"/>
      <c r="H62" s="239"/>
      <c r="I62" s="239"/>
      <c r="J62" s="97"/>
      <c r="K62" s="97"/>
      <c r="L62" s="97"/>
      <c r="M62" s="238"/>
      <c r="N62" s="98"/>
      <c r="O62" s="98"/>
      <c r="Q62" s="49"/>
      <c r="R62" s="49"/>
      <c r="S62" s="49"/>
      <c r="T62" s="49"/>
      <c r="U62" s="49"/>
      <c r="V62" s="49"/>
      <c r="W62" s="49"/>
      <c r="X62" s="49"/>
      <c r="Z62" s="163"/>
      <c r="AA62" s="164"/>
    </row>
    <row r="63" spans="2:28" x14ac:dyDescent="0.25">
      <c r="B63" s="83"/>
      <c r="C63" s="83"/>
      <c r="D63" s="200" t="s">
        <v>524</v>
      </c>
      <c r="E63" s="202"/>
      <c r="F63" s="202"/>
      <c r="G63" s="202"/>
      <c r="H63" s="202"/>
      <c r="I63" s="202"/>
      <c r="J63" s="202"/>
      <c r="K63" s="202"/>
      <c r="L63" s="202"/>
      <c r="M63" s="202"/>
      <c r="N63" s="83"/>
      <c r="O63" s="83"/>
      <c r="Q63" s="49"/>
      <c r="R63" s="49"/>
      <c r="S63" s="49"/>
      <c r="T63" s="49"/>
      <c r="U63" s="49"/>
      <c r="V63" s="49"/>
      <c r="W63" s="49"/>
      <c r="X63" s="49"/>
      <c r="Z63" s="163"/>
      <c r="AA63" s="164"/>
    </row>
    <row r="64" spans="2:28" x14ac:dyDescent="0.25">
      <c r="B64" s="83"/>
      <c r="C64" s="83"/>
      <c r="D64" s="201" t="s">
        <v>517</v>
      </c>
      <c r="E64" s="202"/>
      <c r="F64" s="202"/>
      <c r="G64" s="202"/>
      <c r="H64" s="202"/>
      <c r="I64" s="202"/>
      <c r="J64" s="202"/>
      <c r="K64" s="202"/>
      <c r="L64" s="202"/>
      <c r="M64" s="202"/>
      <c r="N64" s="198" t="s">
        <v>163</v>
      </c>
      <c r="O64" s="83"/>
      <c r="Q64" s="49"/>
      <c r="R64" s="49"/>
      <c r="S64" s="49"/>
      <c r="T64" s="49"/>
      <c r="U64" s="49"/>
      <c r="V64" s="49"/>
      <c r="W64" s="49"/>
      <c r="X64" s="49"/>
      <c r="Z64" s="163"/>
      <c r="AA64" s="164"/>
    </row>
    <row r="65" spans="2:28" x14ac:dyDescent="0.25">
      <c r="B65" s="83"/>
      <c r="C65" s="83"/>
      <c r="D65" s="204" t="s">
        <v>276</v>
      </c>
      <c r="E65" s="202"/>
      <c r="F65" s="202"/>
      <c r="G65" s="202"/>
      <c r="H65" s="202"/>
      <c r="I65" s="202"/>
      <c r="J65" s="202"/>
      <c r="K65" s="202"/>
      <c r="L65" s="202"/>
      <c r="M65" s="202"/>
      <c r="N65" s="83"/>
      <c r="O65" s="83"/>
      <c r="Q65" s="49"/>
      <c r="R65" s="49"/>
      <c r="S65" s="49"/>
      <c r="T65" s="49"/>
      <c r="U65" s="49"/>
      <c r="V65" s="49"/>
      <c r="W65" s="49"/>
      <c r="X65" s="49"/>
      <c r="Z65" s="163"/>
      <c r="AA65" s="164"/>
    </row>
    <row r="66" spans="2:28" x14ac:dyDescent="0.25">
      <c r="B66" s="83"/>
      <c r="C66" s="83"/>
      <c r="D66" s="204" t="s">
        <v>277</v>
      </c>
      <c r="E66" s="202"/>
      <c r="F66" s="202"/>
      <c r="G66" s="202"/>
      <c r="H66" s="202"/>
      <c r="I66" s="202"/>
      <c r="J66" s="202"/>
      <c r="K66" s="202"/>
      <c r="L66" s="202"/>
      <c r="M66" s="202"/>
      <c r="N66" s="83"/>
      <c r="O66" s="83"/>
      <c r="Q66" s="49"/>
      <c r="R66" s="49"/>
      <c r="S66" s="49"/>
      <c r="T66" s="49"/>
      <c r="U66" s="49"/>
      <c r="V66" s="49"/>
      <c r="W66" s="49"/>
      <c r="X66" s="49"/>
      <c r="Z66" s="163"/>
      <c r="AA66" s="164"/>
    </row>
    <row r="67" spans="2:28" x14ac:dyDescent="0.25">
      <c r="B67" s="83"/>
      <c r="C67" s="83"/>
      <c r="D67" s="296" t="s">
        <v>465</v>
      </c>
      <c r="E67" s="202"/>
      <c r="F67" s="202"/>
      <c r="G67" s="202"/>
      <c r="H67" s="202"/>
      <c r="I67" s="202"/>
      <c r="J67" s="202"/>
      <c r="K67" s="202"/>
      <c r="L67" s="202"/>
      <c r="M67" s="202"/>
      <c r="N67" s="83"/>
      <c r="O67" s="83"/>
      <c r="Q67" s="49"/>
      <c r="R67" s="49"/>
      <c r="S67" s="49"/>
      <c r="T67" s="49"/>
      <c r="U67" s="49"/>
      <c r="V67" s="49"/>
      <c r="W67" s="49"/>
      <c r="X67" s="49"/>
      <c r="Z67" s="163"/>
      <c r="AA67" s="164"/>
    </row>
    <row r="68" spans="2:28" x14ac:dyDescent="0.25">
      <c r="B68" s="83"/>
      <c r="C68" s="83"/>
      <c r="D68" s="296" t="s">
        <v>437</v>
      </c>
      <c r="E68" s="202"/>
      <c r="F68" s="202"/>
      <c r="G68" s="202"/>
      <c r="H68" s="202"/>
      <c r="I68" s="202"/>
      <c r="J68" s="202"/>
      <c r="K68" s="202"/>
      <c r="L68" s="202"/>
      <c r="M68" s="202"/>
      <c r="N68" s="83"/>
      <c r="O68" s="83"/>
      <c r="Q68" s="49"/>
      <c r="R68" s="49"/>
      <c r="S68" s="49"/>
      <c r="T68" s="49"/>
      <c r="U68" s="49"/>
      <c r="V68" s="49"/>
      <c r="W68" s="49"/>
      <c r="X68" s="49"/>
      <c r="Z68" s="163"/>
      <c r="AA68" s="164"/>
    </row>
    <row r="69" spans="2:28" x14ac:dyDescent="0.25">
      <c r="B69" s="83"/>
      <c r="C69" s="83"/>
      <c r="D69" s="295"/>
      <c r="E69" s="202"/>
      <c r="F69" s="202"/>
      <c r="G69" s="202"/>
      <c r="H69" s="202"/>
      <c r="I69" s="202"/>
      <c r="J69" s="202"/>
      <c r="K69" s="202"/>
      <c r="L69" s="202"/>
      <c r="M69" s="202"/>
      <c r="N69" s="83"/>
      <c r="O69" s="83"/>
      <c r="Q69" s="49"/>
      <c r="R69" s="49"/>
      <c r="S69" s="49"/>
      <c r="T69" s="49"/>
      <c r="U69" s="49"/>
      <c r="V69" s="49"/>
      <c r="W69" s="49"/>
      <c r="X69" s="49"/>
      <c r="Z69" s="163"/>
      <c r="AA69" s="164"/>
    </row>
    <row r="70" spans="2:28" x14ac:dyDescent="0.25">
      <c r="B70" s="83"/>
      <c r="C70" s="83"/>
      <c r="D70" s="241" t="s">
        <v>356</v>
      </c>
      <c r="E70" s="202"/>
      <c r="F70" s="202"/>
      <c r="G70" s="202"/>
      <c r="H70" s="202"/>
      <c r="I70" s="202"/>
      <c r="J70" s="202"/>
      <c r="K70" s="202"/>
      <c r="L70" s="202"/>
      <c r="M70" s="202"/>
      <c r="N70" s="83"/>
      <c r="O70" s="83"/>
      <c r="Q70" s="49"/>
      <c r="R70" s="49"/>
      <c r="S70" s="49"/>
      <c r="T70" s="49"/>
      <c r="U70" s="49"/>
      <c r="V70" s="49"/>
      <c r="W70" s="49"/>
      <c r="X70" s="49"/>
      <c r="Z70" s="163"/>
      <c r="AA70" s="164"/>
    </row>
    <row r="71" spans="2:28" x14ac:dyDescent="0.25">
      <c r="B71" s="83"/>
      <c r="C71" s="83"/>
      <c r="D71" s="240"/>
      <c r="E71" s="202"/>
      <c r="F71" s="202"/>
      <c r="G71" s="202"/>
      <c r="H71" s="202"/>
      <c r="I71" s="202"/>
      <c r="J71" s="202"/>
      <c r="K71" s="202"/>
      <c r="L71" s="202"/>
      <c r="M71" s="202"/>
      <c r="N71" s="83"/>
      <c r="O71" s="83"/>
      <c r="Q71" s="49"/>
      <c r="R71" s="49"/>
      <c r="S71" s="49"/>
      <c r="T71" s="49"/>
      <c r="U71" s="49"/>
      <c r="V71" s="49"/>
      <c r="W71" s="49"/>
      <c r="X71" s="49"/>
      <c r="Z71" s="163"/>
      <c r="AA71" s="164"/>
    </row>
    <row r="72" spans="2:28" x14ac:dyDescent="0.25">
      <c r="B72" s="83"/>
      <c r="C72" s="83"/>
      <c r="D72" s="108"/>
      <c r="E72" s="83"/>
      <c r="F72" s="83"/>
      <c r="G72" s="83"/>
      <c r="H72" s="83"/>
      <c r="I72" s="83"/>
      <c r="J72" s="83"/>
      <c r="K72" s="218"/>
      <c r="L72" s="78" t="s">
        <v>426</v>
      </c>
      <c r="M72" s="46"/>
      <c r="N72" s="103">
        <f>COUNTIF(N30:N61, "C")+COUNTIF(N30:N61, "NVT")</f>
        <v>0</v>
      </c>
      <c r="O72" s="83"/>
      <c r="Q72" s="49"/>
      <c r="R72" s="49"/>
      <c r="S72" s="49"/>
      <c r="T72" s="49"/>
      <c r="U72" s="49"/>
      <c r="V72" s="49"/>
      <c r="W72" s="49"/>
      <c r="X72" s="49"/>
      <c r="Z72" s="163"/>
      <c r="AA72" s="164"/>
    </row>
    <row r="73" spans="2:28" x14ac:dyDescent="0.25">
      <c r="B73" s="83"/>
      <c r="C73" s="83"/>
      <c r="D73" s="108"/>
      <c r="E73" s="83"/>
      <c r="F73" s="83"/>
      <c r="G73" s="83"/>
      <c r="H73" s="83"/>
      <c r="I73" s="83"/>
      <c r="J73" s="83"/>
      <c r="K73" s="83"/>
      <c r="L73" s="83"/>
      <c r="M73" s="83"/>
      <c r="N73" s="83"/>
      <c r="O73" s="83"/>
      <c r="Q73" s="49"/>
      <c r="R73" s="49"/>
      <c r="S73" s="49"/>
      <c r="T73" s="49"/>
      <c r="U73" s="49"/>
      <c r="V73" s="49"/>
      <c r="W73" s="49"/>
      <c r="X73" s="49"/>
      <c r="Z73" s="163"/>
      <c r="AA73" s="164"/>
    </row>
    <row r="74" spans="2:28" x14ac:dyDescent="0.25">
      <c r="B74" s="83"/>
      <c r="C74" s="83"/>
      <c r="D74" s="83"/>
      <c r="E74" s="83"/>
      <c r="F74" s="83"/>
      <c r="G74" s="83"/>
      <c r="H74" s="83"/>
      <c r="I74" s="83"/>
      <c r="J74" s="83"/>
      <c r="K74" s="83"/>
      <c r="L74" s="83"/>
      <c r="M74" s="83"/>
      <c r="N74" s="83"/>
      <c r="O74" s="83"/>
      <c r="Q74" s="49"/>
      <c r="R74" s="49"/>
      <c r="S74" s="49"/>
      <c r="T74" s="49"/>
      <c r="U74" s="49"/>
      <c r="V74" s="49"/>
      <c r="W74" s="49"/>
      <c r="X74" s="49"/>
      <c r="Z74" s="163"/>
      <c r="AA74" s="164"/>
    </row>
    <row r="75" spans="2:28" s="44" customFormat="1" x14ac:dyDescent="0.25">
      <c r="AA75" s="183" t="s">
        <v>98</v>
      </c>
    </row>
    <row r="76" spans="2:28" s="44" customFormat="1" x14ac:dyDescent="0.25">
      <c r="D76" s="185"/>
      <c r="AA76" s="183" t="s">
        <v>99</v>
      </c>
    </row>
    <row r="77" spans="2:28" s="44" customFormat="1" x14ac:dyDescent="0.25"/>
    <row r="78" spans="2:28" s="44" customFormat="1" x14ac:dyDescent="0.25">
      <c r="AB78" s="183" t="s">
        <v>96</v>
      </c>
    </row>
    <row r="79" spans="2:28" s="44" customFormat="1" x14ac:dyDescent="0.25">
      <c r="AB79" s="183" t="s">
        <v>97</v>
      </c>
    </row>
    <row r="80" spans="2:28" s="44" customFormat="1" x14ac:dyDescent="0.25">
      <c r="AB80" s="183" t="s">
        <v>100</v>
      </c>
    </row>
    <row r="81" spans="2:27" s="44" customFormat="1" x14ac:dyDescent="0.25"/>
    <row r="82" spans="2:27" s="44" customFormat="1" x14ac:dyDescent="0.25"/>
    <row r="83" spans="2:27" s="44" customFormat="1" x14ac:dyDescent="0.25"/>
    <row r="84" spans="2:27" s="44" customFormat="1" x14ac:dyDescent="0.25"/>
    <row r="85" spans="2:27" s="44" customFormat="1" x14ac:dyDescent="0.25"/>
    <row r="86" spans="2:27" s="44" customFormat="1" x14ac:dyDescent="0.25"/>
    <row r="87" spans="2:27" s="44" customFormat="1" x14ac:dyDescent="0.25"/>
    <row r="88" spans="2:27" x14ac:dyDescent="0.25">
      <c r="B88" s="163"/>
      <c r="C88" s="163"/>
      <c r="D88" s="163"/>
      <c r="E88" s="163"/>
      <c r="F88" s="163"/>
      <c r="G88" s="163"/>
      <c r="H88" s="163"/>
      <c r="I88" s="163"/>
      <c r="J88" s="163"/>
      <c r="K88" s="163"/>
      <c r="L88" s="163"/>
      <c r="M88" s="163"/>
      <c r="N88" s="163"/>
      <c r="O88" s="163"/>
      <c r="Q88" s="163"/>
      <c r="R88" s="163"/>
      <c r="S88" s="163"/>
      <c r="T88" s="163"/>
      <c r="U88" s="163"/>
      <c r="V88" s="163"/>
      <c r="W88" s="163"/>
      <c r="X88" s="163"/>
      <c r="Z88" s="163"/>
      <c r="AA88" s="163"/>
    </row>
    <row r="89" spans="2:27" x14ac:dyDescent="0.25">
      <c r="B89" s="163"/>
      <c r="C89" s="163"/>
      <c r="D89" s="163"/>
      <c r="E89" s="163"/>
      <c r="F89" s="163"/>
      <c r="G89" s="163"/>
      <c r="H89" s="163"/>
      <c r="I89" s="163"/>
      <c r="J89" s="163"/>
      <c r="K89" s="163"/>
      <c r="L89" s="163"/>
      <c r="M89" s="163"/>
      <c r="N89" s="163"/>
      <c r="O89" s="163"/>
      <c r="Q89" s="163"/>
      <c r="R89" s="163"/>
      <c r="S89" s="163"/>
      <c r="T89" s="163"/>
      <c r="U89" s="163"/>
      <c r="V89" s="163"/>
      <c r="W89" s="163"/>
      <c r="X89" s="163"/>
      <c r="Z89" s="163"/>
      <c r="AA89" s="163"/>
    </row>
    <row r="90" spans="2:27" x14ac:dyDescent="0.25">
      <c r="B90" s="163"/>
      <c r="C90" s="163"/>
      <c r="D90" s="163"/>
      <c r="E90" s="163"/>
      <c r="F90" s="163"/>
      <c r="G90" s="163"/>
      <c r="H90" s="163"/>
      <c r="I90" s="163"/>
      <c r="J90" s="163"/>
      <c r="K90" s="163"/>
      <c r="L90" s="163"/>
      <c r="M90" s="163"/>
      <c r="N90" s="163"/>
      <c r="O90" s="163"/>
      <c r="Q90" s="163"/>
      <c r="R90" s="163"/>
      <c r="S90" s="163"/>
      <c r="T90" s="163"/>
      <c r="U90" s="163"/>
      <c r="V90" s="163"/>
      <c r="W90" s="163"/>
      <c r="X90" s="163"/>
      <c r="Z90" s="163"/>
      <c r="AA90" s="163"/>
    </row>
    <row r="91" spans="2:27" x14ac:dyDescent="0.25">
      <c r="B91" s="163"/>
      <c r="C91" s="163"/>
      <c r="D91" s="163"/>
      <c r="E91" s="163"/>
      <c r="F91" s="163"/>
      <c r="G91" s="163"/>
      <c r="H91" s="163"/>
      <c r="I91" s="163"/>
      <c r="J91" s="163"/>
      <c r="K91" s="163"/>
      <c r="L91" s="163"/>
      <c r="M91" s="163"/>
      <c r="N91" s="163"/>
      <c r="O91" s="163"/>
      <c r="Q91" s="163"/>
      <c r="R91" s="163"/>
      <c r="S91" s="163"/>
      <c r="T91" s="163"/>
      <c r="U91" s="163"/>
      <c r="V91" s="163"/>
      <c r="W91" s="163"/>
      <c r="X91" s="163"/>
      <c r="Z91" s="163"/>
      <c r="AA91" s="163"/>
    </row>
    <row r="92" spans="2:27" x14ac:dyDescent="0.25">
      <c r="B92" s="163"/>
      <c r="C92" s="163"/>
      <c r="D92" s="163"/>
      <c r="E92" s="163"/>
      <c r="F92" s="163"/>
      <c r="G92" s="163"/>
      <c r="H92" s="163"/>
      <c r="I92" s="163"/>
      <c r="J92" s="163"/>
      <c r="K92" s="163"/>
      <c r="L92" s="163"/>
      <c r="M92" s="163"/>
      <c r="N92" s="163"/>
      <c r="O92" s="163"/>
      <c r="Q92" s="163"/>
      <c r="R92" s="163"/>
      <c r="S92" s="163"/>
      <c r="T92" s="163"/>
      <c r="U92" s="163"/>
      <c r="V92" s="163"/>
      <c r="W92" s="163"/>
      <c r="X92" s="163"/>
      <c r="Z92" s="163"/>
      <c r="AA92" s="163"/>
    </row>
    <row r="93" spans="2:27" x14ac:dyDescent="0.25">
      <c r="B93" s="163"/>
      <c r="C93" s="163"/>
      <c r="D93" s="163"/>
      <c r="E93" s="163"/>
      <c r="F93" s="163"/>
      <c r="G93" s="163"/>
      <c r="H93" s="163"/>
      <c r="I93" s="163"/>
      <c r="J93" s="163"/>
      <c r="K93" s="163"/>
      <c r="L93" s="163"/>
      <c r="M93" s="163"/>
      <c r="N93" s="163"/>
      <c r="O93" s="163"/>
      <c r="Q93" s="163"/>
      <c r="R93" s="163"/>
      <c r="S93" s="163"/>
      <c r="T93" s="163"/>
      <c r="U93" s="163"/>
      <c r="V93" s="163"/>
      <c r="W93" s="163"/>
      <c r="X93" s="163"/>
      <c r="Z93" s="163"/>
      <c r="AA93" s="163"/>
    </row>
    <row r="94" spans="2:27" x14ac:dyDescent="0.25">
      <c r="B94" s="163"/>
      <c r="C94" s="163"/>
      <c r="D94" s="163"/>
      <c r="E94" s="163"/>
      <c r="F94" s="163"/>
      <c r="G94" s="163"/>
      <c r="H94" s="163"/>
      <c r="I94" s="163"/>
      <c r="J94" s="163"/>
      <c r="K94" s="163"/>
      <c r="L94" s="163"/>
      <c r="M94" s="163"/>
      <c r="N94" s="163"/>
      <c r="O94" s="163"/>
      <c r="Q94" s="163"/>
      <c r="R94" s="163"/>
      <c r="S94" s="163"/>
      <c r="T94" s="163"/>
      <c r="U94" s="163"/>
      <c r="V94" s="163"/>
      <c r="W94" s="163"/>
      <c r="X94" s="163"/>
      <c r="Z94" s="163"/>
      <c r="AA94" s="163"/>
    </row>
    <row r="95" spans="2:27" x14ac:dyDescent="0.25">
      <c r="B95" s="163"/>
      <c r="C95" s="163"/>
      <c r="D95" s="163"/>
      <c r="E95" s="163"/>
      <c r="F95" s="163"/>
      <c r="G95" s="163"/>
      <c r="H95" s="163"/>
      <c r="I95" s="163"/>
      <c r="J95" s="163"/>
      <c r="K95" s="163"/>
      <c r="L95" s="163"/>
      <c r="M95" s="163"/>
      <c r="N95" s="163"/>
      <c r="O95" s="163"/>
      <c r="Q95" s="163"/>
      <c r="R95" s="163"/>
      <c r="S95" s="163"/>
      <c r="T95" s="163"/>
      <c r="U95" s="163"/>
      <c r="V95" s="163"/>
      <c r="W95" s="163"/>
      <c r="X95" s="163"/>
      <c r="Z95" s="163"/>
      <c r="AA95" s="163"/>
    </row>
    <row r="96" spans="2:27" x14ac:dyDescent="0.25">
      <c r="B96" s="163"/>
      <c r="C96" s="163"/>
      <c r="D96" s="163"/>
      <c r="E96" s="163"/>
      <c r="F96" s="163"/>
      <c r="G96" s="163"/>
      <c r="H96" s="163"/>
      <c r="I96" s="163"/>
      <c r="J96" s="163"/>
      <c r="K96" s="163"/>
      <c r="L96" s="163"/>
      <c r="M96" s="163"/>
      <c r="N96" s="163"/>
      <c r="O96" s="163"/>
      <c r="Q96" s="163"/>
      <c r="R96" s="163"/>
      <c r="S96" s="163"/>
      <c r="T96" s="163"/>
      <c r="U96" s="163"/>
      <c r="V96" s="163"/>
      <c r="W96" s="163"/>
      <c r="X96" s="163"/>
      <c r="Z96" s="163"/>
      <c r="AA96" s="163"/>
    </row>
    <row r="97" spans="2:27" x14ac:dyDescent="0.25">
      <c r="B97" s="163"/>
      <c r="C97" s="163"/>
      <c r="D97" s="163"/>
      <c r="E97" s="163"/>
      <c r="F97" s="163"/>
      <c r="G97" s="163"/>
      <c r="H97" s="163"/>
      <c r="I97" s="163"/>
      <c r="J97" s="163"/>
      <c r="K97" s="163"/>
      <c r="L97" s="163"/>
      <c r="M97" s="163"/>
      <c r="N97" s="163"/>
      <c r="O97" s="163"/>
      <c r="Q97" s="163"/>
      <c r="R97" s="163"/>
      <c r="S97" s="163"/>
      <c r="T97" s="163"/>
      <c r="U97" s="163"/>
      <c r="V97" s="163"/>
      <c r="W97" s="163"/>
      <c r="X97" s="163"/>
      <c r="Z97" s="163"/>
      <c r="AA97" s="163"/>
    </row>
    <row r="98" spans="2:27" x14ac:dyDescent="0.25">
      <c r="B98" s="163"/>
      <c r="C98" s="163"/>
      <c r="D98" s="163"/>
      <c r="E98" s="163"/>
      <c r="F98" s="163"/>
      <c r="G98" s="163"/>
      <c r="H98" s="163"/>
      <c r="I98" s="163"/>
      <c r="J98" s="163"/>
      <c r="K98" s="163"/>
      <c r="L98" s="163"/>
      <c r="M98" s="163"/>
      <c r="N98" s="163"/>
      <c r="O98" s="163"/>
      <c r="Q98" s="163"/>
      <c r="R98" s="163"/>
      <c r="S98" s="163"/>
      <c r="T98" s="163"/>
      <c r="U98" s="163"/>
      <c r="V98" s="163"/>
      <c r="W98" s="163"/>
      <c r="X98" s="163"/>
      <c r="Z98" s="163"/>
      <c r="AA98" s="163"/>
    </row>
    <row r="99" spans="2:27" x14ac:dyDescent="0.25">
      <c r="B99" s="163"/>
      <c r="C99" s="163"/>
      <c r="D99" s="163"/>
      <c r="E99" s="163"/>
      <c r="F99" s="163"/>
      <c r="G99" s="163"/>
      <c r="H99" s="163"/>
      <c r="I99" s="163"/>
      <c r="J99" s="163"/>
      <c r="K99" s="163"/>
      <c r="L99" s="163"/>
      <c r="M99" s="163"/>
      <c r="N99" s="163"/>
      <c r="O99" s="163"/>
      <c r="Q99" s="163"/>
      <c r="R99" s="163"/>
      <c r="S99" s="163"/>
      <c r="T99" s="163"/>
      <c r="U99" s="163"/>
      <c r="V99" s="163"/>
      <c r="W99" s="163"/>
      <c r="X99" s="163"/>
      <c r="Z99" s="163"/>
      <c r="AA99" s="163"/>
    </row>
    <row r="100" spans="2:27" x14ac:dyDescent="0.25">
      <c r="B100" s="163"/>
      <c r="C100" s="163"/>
      <c r="D100" s="163"/>
      <c r="E100" s="163"/>
      <c r="F100" s="163"/>
      <c r="G100" s="163"/>
      <c r="H100" s="163"/>
      <c r="I100" s="163"/>
      <c r="J100" s="163"/>
      <c r="K100" s="163"/>
      <c r="L100" s="163"/>
      <c r="M100" s="163"/>
      <c r="N100" s="163"/>
      <c r="O100" s="163"/>
      <c r="Q100" s="163"/>
      <c r="R100" s="163"/>
      <c r="S100" s="163"/>
      <c r="T100" s="163"/>
      <c r="U100" s="163"/>
      <c r="V100" s="163"/>
      <c r="W100" s="163"/>
      <c r="X100" s="163"/>
      <c r="Z100" s="163"/>
      <c r="AA100" s="163"/>
    </row>
    <row r="101" spans="2:27" x14ac:dyDescent="0.25">
      <c r="B101" s="163"/>
      <c r="C101" s="163"/>
      <c r="D101" s="163"/>
      <c r="E101" s="163"/>
      <c r="F101" s="163"/>
      <c r="G101" s="163"/>
      <c r="H101" s="163"/>
      <c r="I101" s="163"/>
      <c r="J101" s="163"/>
      <c r="K101" s="163"/>
      <c r="L101" s="163"/>
      <c r="M101" s="163"/>
      <c r="N101" s="163"/>
      <c r="O101" s="163"/>
      <c r="Q101" s="163"/>
      <c r="R101" s="163"/>
      <c r="S101" s="163"/>
      <c r="T101" s="163"/>
      <c r="U101" s="163"/>
      <c r="V101" s="163"/>
      <c r="W101" s="163"/>
      <c r="X101" s="163"/>
      <c r="Z101" s="163"/>
      <c r="AA101" s="163"/>
    </row>
    <row r="102" spans="2:27" x14ac:dyDescent="0.25">
      <c r="B102" s="163"/>
      <c r="C102" s="163"/>
      <c r="D102" s="163"/>
      <c r="E102" s="163"/>
      <c r="F102" s="163"/>
      <c r="G102" s="163"/>
      <c r="H102" s="163"/>
      <c r="I102" s="163"/>
      <c r="J102" s="163"/>
      <c r="K102" s="163"/>
      <c r="L102" s="163"/>
      <c r="M102" s="163"/>
      <c r="N102" s="163"/>
      <c r="O102" s="163"/>
      <c r="Q102" s="163"/>
      <c r="R102" s="163"/>
      <c r="S102" s="163"/>
      <c r="T102" s="163"/>
      <c r="U102" s="163"/>
      <c r="V102" s="163"/>
      <c r="W102" s="163"/>
      <c r="X102" s="163"/>
      <c r="Z102" s="163"/>
      <c r="AA102" s="163"/>
    </row>
    <row r="103" spans="2:27" x14ac:dyDescent="0.25">
      <c r="B103" s="163"/>
      <c r="C103" s="163"/>
      <c r="D103" s="163"/>
      <c r="E103" s="163"/>
      <c r="F103" s="163"/>
      <c r="G103" s="163"/>
      <c r="H103" s="163"/>
      <c r="I103" s="163"/>
      <c r="J103" s="163"/>
      <c r="K103" s="163"/>
      <c r="L103" s="163"/>
      <c r="M103" s="163"/>
      <c r="N103" s="163"/>
      <c r="O103" s="163"/>
      <c r="Q103" s="163"/>
      <c r="R103" s="163"/>
      <c r="S103" s="163"/>
      <c r="T103" s="163"/>
      <c r="U103" s="163"/>
      <c r="V103" s="163"/>
      <c r="W103" s="163"/>
      <c r="X103" s="163"/>
      <c r="Z103" s="163"/>
      <c r="AA103" s="163"/>
    </row>
    <row r="104" spans="2:27" x14ac:dyDescent="0.25">
      <c r="B104" s="163"/>
      <c r="C104" s="163"/>
      <c r="D104" s="163"/>
      <c r="E104" s="163"/>
      <c r="F104" s="163"/>
      <c r="G104" s="163"/>
      <c r="H104" s="163"/>
      <c r="I104" s="163"/>
      <c r="J104" s="163"/>
      <c r="K104" s="163"/>
      <c r="L104" s="163"/>
      <c r="M104" s="163"/>
      <c r="N104" s="163"/>
      <c r="O104" s="163"/>
      <c r="Q104" s="163"/>
      <c r="R104" s="163"/>
      <c r="S104" s="163"/>
      <c r="T104" s="163"/>
      <c r="U104" s="163"/>
      <c r="V104" s="163"/>
      <c r="W104" s="163"/>
      <c r="X104" s="163"/>
      <c r="Z104" s="163"/>
      <c r="AA104" s="163"/>
    </row>
    <row r="105" spans="2:27" x14ac:dyDescent="0.25">
      <c r="B105" s="163"/>
      <c r="C105" s="163"/>
      <c r="D105" s="163"/>
      <c r="E105" s="163"/>
      <c r="F105" s="163"/>
      <c r="G105" s="163"/>
      <c r="H105" s="163"/>
      <c r="I105" s="163"/>
      <c r="J105" s="163"/>
      <c r="K105" s="163"/>
      <c r="L105" s="163"/>
      <c r="M105" s="163"/>
      <c r="N105" s="163"/>
      <c r="O105" s="163"/>
      <c r="Q105" s="163"/>
      <c r="R105" s="163"/>
      <c r="S105" s="163"/>
      <c r="T105" s="163"/>
      <c r="U105" s="163"/>
      <c r="V105" s="163"/>
      <c r="W105" s="163"/>
      <c r="X105" s="163"/>
      <c r="Z105" s="163"/>
      <c r="AA105" s="163"/>
    </row>
    <row r="106" spans="2:27" x14ac:dyDescent="0.25">
      <c r="B106" s="163"/>
      <c r="C106" s="163"/>
      <c r="D106" s="163"/>
      <c r="E106" s="163"/>
      <c r="F106" s="163"/>
      <c r="G106" s="163"/>
      <c r="H106" s="163"/>
      <c r="I106" s="163"/>
      <c r="J106" s="163"/>
      <c r="K106" s="163"/>
      <c r="L106" s="163"/>
      <c r="M106" s="163"/>
      <c r="N106" s="163"/>
      <c r="O106" s="163"/>
      <c r="Q106" s="163"/>
      <c r="R106" s="163"/>
      <c r="S106" s="163"/>
      <c r="T106" s="163"/>
      <c r="U106" s="163"/>
      <c r="V106" s="163"/>
      <c r="W106" s="163"/>
      <c r="X106" s="163"/>
    </row>
  </sheetData>
  <mergeCells count="1">
    <mergeCell ref="D59:L59"/>
  </mergeCells>
  <conditionalFormatting sqref="N72">
    <cfRule type="cellIs" dxfId="38" priority="4" operator="greaterThan">
      <formula>2</formula>
    </cfRule>
  </conditionalFormatting>
  <conditionalFormatting sqref="N5">
    <cfRule type="cellIs" dxfId="37" priority="3" operator="equal">
      <formula>"NEE"</formula>
    </cfRule>
  </conditionalFormatting>
  <conditionalFormatting sqref="N59">
    <cfRule type="cellIs" dxfId="36" priority="2" operator="equal">
      <formula>1</formula>
    </cfRule>
  </conditionalFormatting>
  <conditionalFormatting sqref="N46">
    <cfRule type="cellIs" dxfId="35" priority="1" operator="equal">
      <formula>1</formula>
    </cfRule>
  </conditionalFormatting>
  <dataValidations count="4">
    <dataValidation allowBlank="1" showInputMessage="1" showErrorMessage="1" promptTitle="NC" sqref="D7"/>
    <dataValidation type="list" allowBlank="1" showInputMessage="1" showErrorMessage="1" sqref="N61 N30 N48">
      <formula1>$AB$44:$AB$46</formula1>
    </dataValidation>
    <dataValidation type="list" allowBlank="1" showInputMessage="1" showErrorMessage="1" sqref="N5 N10">
      <formula1>"Ja,Nee"</formula1>
    </dataValidation>
    <dataValidation type="list" allowBlank="1" showInputMessage="1" showErrorMessage="1" sqref="N15 N20 N25">
      <formula1>"ja,Nee"</formula1>
    </dataValidation>
  </dataValidations>
  <hyperlinks>
    <hyperlink ref="F7:I7" r:id="rId1" display="Monodisciplinaire richtlijn Parkinson"/>
    <hyperlink ref="N33" location="Start_2.2" tooltip="Start vraag 2.2" display="START"/>
    <hyperlink ref="N53" location="Start_2.3" tooltip="Start vraag 2.3" display="START"/>
    <hyperlink ref="N64" location="Start_2.4" tooltip="Start vraag 2.4" display="START"/>
    <hyperlink ref="F55:G55" r:id="rId2" display="NVLF Richtlijn Afasie"/>
    <hyperlink ref="F8" r:id="rId3"/>
    <hyperlink ref="F12" r:id="rId4"/>
    <hyperlink ref="F17" r:id="rId5"/>
    <hyperlink ref="F22" r:id="rId6"/>
    <hyperlink ref="F55" r:id="rId7"/>
    <hyperlink ref="F54" r:id="rId8"/>
    <hyperlink ref="F8:G8" r:id="rId9" display="NVLF Richtlijnen"/>
    <hyperlink ref="F17:H17" r:id="rId10" display="NVLF Richtlijn Stotteren"/>
    <hyperlink ref="F22:G22" r:id="rId11" display="NVLF Richtlijn Afasie"/>
    <hyperlink ref="F54:H54" r:id="rId12" display="NVLF Richtlijn Stotteren"/>
    <hyperlink ref="F27" r:id="rId13" display="NVLF Richtlijn Afasie"/>
    <hyperlink ref="F27:G27" r:id="rId14" display="NVLF Richtlijn TOS"/>
    <hyperlink ref="F56:G56" r:id="rId15" display="NVLF Richtlijn TOS"/>
  </hyperlinks>
  <pageMargins left="0.7" right="0.7" top="0.75" bottom="0.75" header="0.3" footer="0.3"/>
  <pageSetup paperSize="9" orientation="landscape" r:id="rId16"/>
  <drawing r:id="rId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5"/>
  <sheetViews>
    <sheetView topLeftCell="A46" workbookViewId="0">
      <selection activeCell="Z26" sqref="Z26"/>
    </sheetView>
  </sheetViews>
  <sheetFormatPr defaultColWidth="9.140625" defaultRowHeight="15" x14ac:dyDescent="0.25"/>
  <cols>
    <col min="1" max="1" width="4.42578125" style="44" customWidth="1"/>
    <col min="2" max="2" width="4.28515625" style="44" customWidth="1"/>
    <col min="3" max="3" width="6" style="45" customWidth="1"/>
    <col min="4" max="4" width="9.140625" style="45"/>
    <col min="5" max="5" width="12.42578125" style="45" customWidth="1"/>
    <col min="6" max="6" width="10.28515625" style="45" customWidth="1"/>
    <col min="7" max="8" width="9.140625" style="45"/>
    <col min="9" max="9" width="8" style="45" customWidth="1"/>
    <col min="10" max="10" width="3.7109375" style="45" customWidth="1"/>
    <col min="11" max="11" width="9.140625" style="45"/>
    <col min="12" max="12" width="11" style="45" customWidth="1"/>
    <col min="13" max="13" width="16.7109375" style="45" customWidth="1"/>
    <col min="14" max="14" width="9.7109375" style="45" customWidth="1"/>
    <col min="15" max="15" width="5" style="45" customWidth="1"/>
    <col min="16" max="16" width="6" style="44" customWidth="1"/>
    <col min="17" max="17" width="9.140625" style="45" customWidth="1"/>
    <col min="18" max="24" width="9.140625" style="45"/>
    <col min="25" max="25" width="9.140625" style="44"/>
    <col min="26" max="16384" width="9.140625" style="45"/>
  </cols>
  <sheetData>
    <row r="1" spans="3:27" s="44" customFormat="1" x14ac:dyDescent="0.25"/>
    <row r="2" spans="3:27" s="44" customFormat="1" x14ac:dyDescent="0.25"/>
    <row r="3" spans="3:27" x14ac:dyDescent="0.25">
      <c r="C3" s="83"/>
      <c r="D3" s="83"/>
      <c r="E3" s="83"/>
      <c r="F3" s="83"/>
      <c r="G3" s="83"/>
      <c r="H3" s="83"/>
      <c r="I3" s="83"/>
      <c r="J3" s="83"/>
      <c r="K3" s="83"/>
      <c r="L3" s="83"/>
      <c r="M3" s="83"/>
      <c r="N3" s="83"/>
      <c r="O3" s="83"/>
      <c r="Q3" s="49"/>
      <c r="R3" s="49"/>
      <c r="S3" s="49"/>
      <c r="T3" s="49"/>
      <c r="U3" s="49"/>
      <c r="V3" s="49"/>
      <c r="W3" s="49"/>
      <c r="X3" s="49"/>
      <c r="Z3" s="163"/>
      <c r="AA3" s="163"/>
    </row>
    <row r="4" spans="3:27" ht="23.25" x14ac:dyDescent="0.35">
      <c r="C4" s="83"/>
      <c r="D4" s="83"/>
      <c r="E4" s="105" t="s">
        <v>25</v>
      </c>
      <c r="F4" s="83"/>
      <c r="G4" s="83"/>
      <c r="H4" s="83"/>
      <c r="I4" s="83"/>
      <c r="J4" s="83"/>
      <c r="K4" s="83"/>
      <c r="L4" s="83"/>
      <c r="M4" s="83"/>
      <c r="N4" s="83"/>
      <c r="O4" s="83"/>
      <c r="Q4" s="49"/>
      <c r="R4" s="53" t="s">
        <v>106</v>
      </c>
      <c r="S4" s="56"/>
      <c r="T4" s="56"/>
      <c r="U4" s="49"/>
      <c r="V4" s="49"/>
      <c r="W4" s="49"/>
      <c r="X4" s="49"/>
      <c r="Z4" s="163"/>
      <c r="AA4" s="163"/>
    </row>
    <row r="5" spans="3:27" ht="18" x14ac:dyDescent="0.25">
      <c r="C5" s="83"/>
      <c r="D5" s="83"/>
      <c r="E5" s="83"/>
      <c r="F5" s="83"/>
      <c r="G5" s="83"/>
      <c r="H5" s="83"/>
      <c r="I5" s="83"/>
      <c r="J5" s="83"/>
      <c r="K5" s="83"/>
      <c r="L5" s="83"/>
      <c r="M5" s="83"/>
      <c r="N5" s="83"/>
      <c r="O5" s="83"/>
      <c r="Q5" s="49"/>
      <c r="R5" s="110"/>
      <c r="S5" s="56"/>
      <c r="T5" s="56"/>
      <c r="U5" s="49"/>
      <c r="V5" s="49"/>
      <c r="W5" s="49"/>
      <c r="X5" s="49"/>
      <c r="Z5" s="163"/>
      <c r="AA5" s="163"/>
    </row>
    <row r="6" spans="3:27" x14ac:dyDescent="0.25">
      <c r="C6" s="83"/>
      <c r="D6" s="83"/>
      <c r="E6" s="83"/>
      <c r="F6" s="83"/>
      <c r="G6" s="83"/>
      <c r="H6" s="83"/>
      <c r="I6" s="83"/>
      <c r="J6" s="83"/>
      <c r="K6" s="83"/>
      <c r="L6" s="83"/>
      <c r="M6" s="104" t="s">
        <v>94</v>
      </c>
      <c r="N6" s="83"/>
      <c r="O6" s="83"/>
      <c r="Q6" s="49"/>
      <c r="R6" s="56" t="s">
        <v>438</v>
      </c>
      <c r="S6" s="56"/>
      <c r="T6" s="56"/>
      <c r="U6" s="49"/>
      <c r="V6" s="49"/>
      <c r="W6" s="49"/>
      <c r="X6" s="49"/>
      <c r="Z6" s="163"/>
      <c r="AA6" s="163"/>
    </row>
    <row r="7" spans="3:27" ht="18.75" x14ac:dyDescent="0.3">
      <c r="C7" s="83"/>
      <c r="D7" s="83"/>
      <c r="E7" s="90" t="s">
        <v>26</v>
      </c>
      <c r="F7" s="83"/>
      <c r="G7" s="83"/>
      <c r="H7" s="83"/>
      <c r="I7" s="83"/>
      <c r="J7" s="83"/>
      <c r="K7" s="83"/>
      <c r="L7" s="83"/>
      <c r="M7" s="104" t="s">
        <v>350</v>
      </c>
      <c r="N7" s="83"/>
      <c r="O7" s="83"/>
      <c r="Q7" s="49"/>
      <c r="R7" s="56" t="s">
        <v>85</v>
      </c>
      <c r="S7" s="56"/>
      <c r="T7" s="56"/>
      <c r="U7" s="49"/>
      <c r="V7" s="49"/>
      <c r="W7" s="49"/>
      <c r="X7" s="49"/>
      <c r="Z7" s="163"/>
      <c r="AA7" s="163"/>
    </row>
    <row r="8" spans="3:27" x14ac:dyDescent="0.25">
      <c r="C8" s="83"/>
      <c r="D8" s="83"/>
      <c r="E8" s="83"/>
      <c r="F8" s="83"/>
      <c r="G8" s="83"/>
      <c r="H8" s="83"/>
      <c r="I8" s="83"/>
      <c r="J8" s="83"/>
      <c r="K8" s="83"/>
      <c r="L8" s="83"/>
      <c r="M8" s="83"/>
      <c r="N8" s="83"/>
      <c r="O8" s="83"/>
      <c r="Q8" s="49"/>
      <c r="R8" s="56" t="s">
        <v>86</v>
      </c>
      <c r="S8" s="56"/>
      <c r="T8" s="56"/>
      <c r="U8" s="49"/>
      <c r="V8" s="49"/>
      <c r="W8" s="49"/>
      <c r="X8" s="49"/>
      <c r="Z8" s="163"/>
      <c r="AA8" s="163"/>
    </row>
    <row r="9" spans="3:27" x14ac:dyDescent="0.25">
      <c r="C9" s="83"/>
      <c r="D9" s="83"/>
      <c r="E9" s="83"/>
      <c r="F9" s="83"/>
      <c r="G9" s="83"/>
      <c r="H9" s="83"/>
      <c r="I9" s="83"/>
      <c r="J9" s="83"/>
      <c r="K9" s="83"/>
      <c r="L9" s="83"/>
      <c r="M9" s="83"/>
      <c r="N9" s="83"/>
      <c r="O9" s="83"/>
      <c r="Q9" s="49"/>
      <c r="R9" s="56"/>
      <c r="S9" s="56"/>
      <c r="T9" s="56"/>
      <c r="U9" s="49"/>
      <c r="V9" s="49"/>
      <c r="W9" s="49"/>
      <c r="X9" s="49"/>
      <c r="Z9" s="163"/>
      <c r="AA9" s="163"/>
    </row>
    <row r="10" spans="3:27" x14ac:dyDescent="0.25">
      <c r="C10" s="111"/>
      <c r="D10" s="112" t="s">
        <v>27</v>
      </c>
      <c r="E10" s="97" t="s">
        <v>83</v>
      </c>
      <c r="F10" s="98"/>
      <c r="G10" s="98"/>
      <c r="H10" s="111"/>
      <c r="I10" s="111"/>
      <c r="J10" s="111"/>
      <c r="K10" s="111"/>
      <c r="L10" s="111"/>
      <c r="M10" s="111"/>
      <c r="N10" s="242"/>
      <c r="O10" s="111"/>
      <c r="Q10" s="49"/>
      <c r="R10" s="56" t="s">
        <v>439</v>
      </c>
      <c r="S10" s="56"/>
      <c r="T10" s="56"/>
      <c r="U10" s="49"/>
      <c r="V10" s="49"/>
      <c r="W10" s="49"/>
      <c r="X10" s="49"/>
      <c r="Z10" s="163"/>
      <c r="AA10" s="163"/>
    </row>
    <row r="11" spans="3:27" x14ac:dyDescent="0.25">
      <c r="C11" s="111"/>
      <c r="D11" s="98"/>
      <c r="E11" s="97" t="s">
        <v>84</v>
      </c>
      <c r="F11" s="98"/>
      <c r="G11" s="98"/>
      <c r="H11" s="111"/>
      <c r="I11" s="111"/>
      <c r="J11" s="111"/>
      <c r="K11" s="111"/>
      <c r="L11" s="111"/>
      <c r="M11" s="111"/>
      <c r="N11" s="111"/>
      <c r="O11" s="111"/>
      <c r="Q11" s="49"/>
      <c r="R11" s="56" t="s">
        <v>285</v>
      </c>
      <c r="S11" s="56"/>
      <c r="T11" s="56"/>
      <c r="U11" s="49"/>
      <c r="V11" s="49"/>
      <c r="W11" s="49"/>
      <c r="X11" s="49"/>
      <c r="Z11" s="163"/>
      <c r="AA11" s="163"/>
    </row>
    <row r="12" spans="3:27" x14ac:dyDescent="0.25">
      <c r="C12" s="83"/>
      <c r="D12" s="83"/>
      <c r="E12" s="83" t="s">
        <v>81</v>
      </c>
      <c r="F12" s="83"/>
      <c r="G12" s="83"/>
      <c r="H12" s="83"/>
      <c r="I12" s="83"/>
      <c r="J12" s="83"/>
      <c r="K12" s="83"/>
      <c r="L12" s="83"/>
      <c r="M12" s="83"/>
      <c r="N12" s="83"/>
      <c r="O12" s="83"/>
      <c r="Q12" s="49"/>
      <c r="R12" s="56" t="s">
        <v>440</v>
      </c>
      <c r="S12" s="56"/>
      <c r="T12" s="56"/>
      <c r="U12" s="49"/>
      <c r="V12" s="49"/>
      <c r="W12" s="49"/>
      <c r="X12" s="49"/>
      <c r="Z12" s="163"/>
      <c r="AA12" s="163"/>
    </row>
    <row r="13" spans="3:27" x14ac:dyDescent="0.25">
      <c r="C13" s="83"/>
      <c r="D13" s="83"/>
      <c r="E13" s="87" t="s">
        <v>82</v>
      </c>
      <c r="F13" s="83"/>
      <c r="G13" s="83"/>
      <c r="H13" s="83"/>
      <c r="I13" s="83"/>
      <c r="J13" s="83"/>
      <c r="K13" s="83"/>
      <c r="L13" s="83"/>
      <c r="M13" s="83"/>
      <c r="N13" s="83"/>
      <c r="O13" s="83"/>
      <c r="Q13" s="49"/>
      <c r="R13" s="56" t="s">
        <v>87</v>
      </c>
      <c r="S13" s="56"/>
      <c r="T13" s="56"/>
      <c r="U13" s="49"/>
      <c r="V13" s="49"/>
      <c r="W13" s="49"/>
      <c r="X13" s="49"/>
      <c r="Z13" s="163"/>
      <c r="AA13" s="163"/>
    </row>
    <row r="14" spans="3:27" x14ac:dyDescent="0.25">
      <c r="C14" s="83"/>
      <c r="D14" s="83"/>
      <c r="E14" s="87"/>
      <c r="F14" s="83"/>
      <c r="G14" s="83"/>
      <c r="H14" s="83"/>
      <c r="I14" s="83"/>
      <c r="J14" s="83"/>
      <c r="K14" s="83"/>
      <c r="L14" s="83"/>
      <c r="M14" s="83"/>
      <c r="N14" s="83"/>
      <c r="O14" s="83"/>
      <c r="Q14" s="49"/>
      <c r="R14" s="49"/>
      <c r="S14" s="49"/>
      <c r="T14" s="49"/>
      <c r="U14" s="49"/>
      <c r="V14" s="49"/>
      <c r="W14" s="49"/>
      <c r="X14" s="49"/>
      <c r="Z14" s="163"/>
      <c r="AA14" s="163"/>
    </row>
    <row r="15" spans="3:27" x14ac:dyDescent="0.25">
      <c r="C15" s="83"/>
      <c r="D15" s="83"/>
      <c r="E15" s="83" t="s">
        <v>92</v>
      </c>
      <c r="F15" s="86" t="s">
        <v>93</v>
      </c>
      <c r="G15" s="86"/>
      <c r="H15" s="86"/>
      <c r="I15" s="86"/>
      <c r="J15" s="83"/>
      <c r="K15" s="83"/>
      <c r="L15" s="83"/>
      <c r="M15" s="78" t="s">
        <v>441</v>
      </c>
      <c r="N15" s="46"/>
      <c r="O15" s="83"/>
      <c r="Q15" s="49"/>
      <c r="R15" s="56"/>
      <c r="S15" s="49"/>
      <c r="T15" s="49"/>
      <c r="U15" s="49"/>
      <c r="V15" s="49"/>
      <c r="W15" s="49"/>
      <c r="X15" s="49"/>
      <c r="Z15" s="163"/>
      <c r="AA15" s="164" t="s">
        <v>96</v>
      </c>
    </row>
    <row r="16" spans="3:27" x14ac:dyDescent="0.25">
      <c r="C16" s="83"/>
      <c r="D16" s="83"/>
      <c r="E16" s="83"/>
      <c r="F16" s="86"/>
      <c r="G16" s="86"/>
      <c r="H16" s="86"/>
      <c r="I16" s="86"/>
      <c r="J16" s="83"/>
      <c r="K16" s="83"/>
      <c r="L16" s="83"/>
      <c r="M16" s="83"/>
      <c r="N16" s="83"/>
      <c r="O16" s="83"/>
      <c r="Q16" s="49"/>
      <c r="R16" s="56"/>
      <c r="S16" s="56"/>
      <c r="T16" s="56"/>
      <c r="U16" s="49"/>
      <c r="V16" s="49"/>
      <c r="W16" s="49"/>
      <c r="X16" s="49"/>
      <c r="Z16" s="163"/>
      <c r="AA16" s="164" t="s">
        <v>97</v>
      </c>
    </row>
    <row r="17" spans="3:27" x14ac:dyDescent="0.25">
      <c r="C17" s="98"/>
      <c r="D17" s="97" t="s">
        <v>28</v>
      </c>
      <c r="E17" s="97" t="s">
        <v>358</v>
      </c>
      <c r="F17" s="98"/>
      <c r="G17" s="98"/>
      <c r="H17" s="98"/>
      <c r="I17" s="98"/>
      <c r="J17" s="98"/>
      <c r="K17" s="98"/>
      <c r="L17" s="98"/>
      <c r="M17" s="98"/>
      <c r="N17" s="99"/>
      <c r="O17" s="98"/>
      <c r="Q17" s="49"/>
      <c r="R17" s="56"/>
      <c r="S17" s="56"/>
      <c r="T17" s="56"/>
      <c r="U17" s="49"/>
      <c r="V17" s="49"/>
      <c r="W17" s="49"/>
      <c r="X17" s="49"/>
      <c r="Z17" s="163"/>
      <c r="AA17" s="164" t="s">
        <v>100</v>
      </c>
    </row>
    <row r="18" spans="3:27" x14ac:dyDescent="0.25">
      <c r="C18" s="98"/>
      <c r="D18" s="97"/>
      <c r="E18" s="97" t="s">
        <v>359</v>
      </c>
      <c r="F18" s="98"/>
      <c r="G18" s="98"/>
      <c r="H18" s="98"/>
      <c r="I18" s="98"/>
      <c r="J18" s="98"/>
      <c r="K18" s="98"/>
      <c r="L18" s="98"/>
      <c r="M18" s="98"/>
      <c r="N18" s="111"/>
      <c r="O18" s="98"/>
      <c r="Q18" s="49"/>
      <c r="R18" s="213"/>
      <c r="S18" s="56"/>
      <c r="T18" s="56"/>
      <c r="U18" s="56"/>
      <c r="V18" s="56"/>
      <c r="W18" s="56"/>
      <c r="X18" s="56"/>
      <c r="Z18" s="163"/>
      <c r="AA18" s="164"/>
    </row>
    <row r="19" spans="3:27" x14ac:dyDescent="0.25">
      <c r="C19" s="83"/>
      <c r="D19" s="83"/>
      <c r="E19" s="87" t="s">
        <v>417</v>
      </c>
      <c r="F19" s="83"/>
      <c r="G19" s="83"/>
      <c r="H19" s="83"/>
      <c r="I19" s="83"/>
      <c r="J19" s="83"/>
      <c r="K19" s="83"/>
      <c r="L19" s="83"/>
      <c r="M19" s="83"/>
      <c r="N19" s="83"/>
      <c r="O19" s="83"/>
      <c r="Q19" s="49"/>
      <c r="R19" s="56"/>
      <c r="S19" s="56"/>
      <c r="T19" s="56"/>
      <c r="U19" s="56"/>
      <c r="V19" s="56"/>
      <c r="W19" s="56"/>
      <c r="X19" s="56"/>
      <c r="Z19" s="163"/>
      <c r="AA19" s="164"/>
    </row>
    <row r="20" spans="3:27" x14ac:dyDescent="0.25">
      <c r="C20" s="83"/>
      <c r="D20" s="83"/>
      <c r="E20" s="87" t="s">
        <v>416</v>
      </c>
      <c r="F20" s="83"/>
      <c r="G20" s="83"/>
      <c r="H20" s="83"/>
      <c r="I20" s="83"/>
      <c r="J20" s="83"/>
      <c r="K20" s="83"/>
      <c r="L20" s="83"/>
      <c r="M20" s="83"/>
      <c r="N20" s="83"/>
      <c r="O20" s="83"/>
      <c r="Q20" s="49"/>
      <c r="R20" s="213"/>
      <c r="S20" s="56"/>
      <c r="T20" s="56"/>
      <c r="U20" s="56"/>
      <c r="V20" s="56"/>
      <c r="W20" s="56"/>
      <c r="X20" s="56"/>
      <c r="Z20" s="163"/>
      <c r="AA20" s="164" t="s">
        <v>98</v>
      </c>
    </row>
    <row r="21" spans="3:27" x14ac:dyDescent="0.25">
      <c r="C21" s="83"/>
      <c r="D21" s="83"/>
      <c r="E21" s="87"/>
      <c r="F21" s="83"/>
      <c r="G21" s="83"/>
      <c r="H21" s="83"/>
      <c r="I21" s="83"/>
      <c r="J21" s="83"/>
      <c r="K21" s="83"/>
      <c r="L21" s="83"/>
      <c r="M21" s="83"/>
      <c r="N21" s="83"/>
      <c r="O21" s="83"/>
      <c r="Q21" s="49"/>
      <c r="R21" s="213"/>
      <c r="S21" s="56"/>
      <c r="T21" s="56"/>
      <c r="U21" s="56"/>
      <c r="V21" s="56"/>
      <c r="W21" s="56"/>
      <c r="X21" s="56"/>
      <c r="Z21" s="163"/>
      <c r="AA21" s="164" t="s">
        <v>99</v>
      </c>
    </row>
    <row r="22" spans="3:27" x14ac:dyDescent="0.25">
      <c r="C22" s="83"/>
      <c r="D22" s="83"/>
      <c r="E22" s="83" t="s">
        <v>275</v>
      </c>
      <c r="F22" s="86" t="s">
        <v>360</v>
      </c>
      <c r="G22" s="86"/>
      <c r="H22" s="86"/>
      <c r="I22" s="86"/>
      <c r="J22" s="83"/>
      <c r="K22" s="83"/>
      <c r="L22" s="83"/>
      <c r="M22" s="78" t="s">
        <v>441</v>
      </c>
      <c r="N22" s="46"/>
      <c r="O22" s="83"/>
      <c r="Q22" s="49"/>
      <c r="R22" s="56"/>
      <c r="S22" s="56"/>
      <c r="T22" s="56"/>
      <c r="U22" s="56"/>
      <c r="V22" s="56"/>
      <c r="W22" s="56"/>
      <c r="X22" s="56"/>
      <c r="Z22" s="163"/>
      <c r="AA22" s="163"/>
    </row>
    <row r="23" spans="3:27" x14ac:dyDescent="0.25">
      <c r="C23" s="83"/>
      <c r="D23" s="83"/>
      <c r="E23" s="83"/>
      <c r="F23" s="86" t="s">
        <v>393</v>
      </c>
      <c r="G23" s="83"/>
      <c r="H23" s="83"/>
      <c r="I23" s="83"/>
      <c r="J23" s="83"/>
      <c r="K23" s="83"/>
      <c r="L23" s="83"/>
      <c r="M23" s="83"/>
      <c r="N23" s="83"/>
      <c r="O23" s="83"/>
      <c r="Q23" s="49"/>
      <c r="R23" s="56"/>
      <c r="S23" s="56"/>
      <c r="T23" s="56"/>
      <c r="U23" s="56"/>
      <c r="V23" s="56"/>
      <c r="W23" s="56"/>
      <c r="X23" s="56"/>
      <c r="Z23" s="163"/>
      <c r="AA23" s="163"/>
    </row>
    <row r="24" spans="3:27" x14ac:dyDescent="0.25">
      <c r="C24" s="56"/>
      <c r="D24" s="76" t="s">
        <v>361</v>
      </c>
      <c r="E24" s="76" t="s">
        <v>279</v>
      </c>
      <c r="F24" s="56"/>
      <c r="G24" s="56"/>
      <c r="H24" s="56"/>
      <c r="I24" s="56"/>
      <c r="J24" s="56"/>
      <c r="K24" s="56"/>
      <c r="L24" s="56"/>
      <c r="M24" s="56"/>
      <c r="N24" s="99"/>
      <c r="O24" s="56"/>
      <c r="Q24" s="49"/>
      <c r="R24" s="49"/>
      <c r="S24" s="49"/>
      <c r="T24" s="49"/>
      <c r="U24" s="49"/>
      <c r="V24" s="49"/>
      <c r="W24" s="49"/>
      <c r="X24" s="49"/>
      <c r="Z24" s="163"/>
      <c r="AA24" s="163"/>
    </row>
    <row r="25" spans="3:27" x14ac:dyDescent="0.25">
      <c r="C25" s="83"/>
      <c r="D25" s="83"/>
      <c r="E25" s="83"/>
      <c r="F25" s="86"/>
      <c r="G25" s="86"/>
      <c r="H25" s="86"/>
      <c r="I25" s="86"/>
      <c r="J25" s="86"/>
      <c r="K25" s="86"/>
      <c r="L25" s="86"/>
      <c r="M25" s="83"/>
      <c r="N25" s="83"/>
      <c r="O25" s="83"/>
      <c r="Q25" s="49"/>
      <c r="R25" s="49"/>
      <c r="S25" s="49"/>
      <c r="T25" s="49"/>
      <c r="U25" s="49"/>
      <c r="V25" s="49"/>
      <c r="W25" s="49"/>
      <c r="X25" s="49"/>
      <c r="Z25" s="163"/>
      <c r="AA25" s="163"/>
    </row>
    <row r="26" spans="3:27" x14ac:dyDescent="0.25">
      <c r="C26" s="83"/>
      <c r="D26" s="83"/>
      <c r="E26" s="83" t="s">
        <v>282</v>
      </c>
      <c r="F26" s="86" t="s">
        <v>283</v>
      </c>
      <c r="G26" s="86"/>
      <c r="H26" s="86"/>
      <c r="I26" s="86"/>
      <c r="J26" s="86"/>
      <c r="K26" s="86"/>
      <c r="L26" s="86"/>
      <c r="M26" s="83"/>
      <c r="N26" s="83"/>
      <c r="O26" s="83"/>
      <c r="Q26" s="49"/>
      <c r="R26" s="49"/>
      <c r="S26" s="49"/>
      <c r="T26" s="49"/>
      <c r="U26" s="49"/>
      <c r="V26" s="49"/>
      <c r="W26" s="49"/>
      <c r="X26" s="49"/>
      <c r="Z26" s="163"/>
      <c r="AA26" s="163"/>
    </row>
    <row r="27" spans="3:27" x14ac:dyDescent="0.25">
      <c r="C27" s="83"/>
      <c r="D27" s="83"/>
      <c r="E27" s="83"/>
      <c r="F27" s="83"/>
      <c r="G27" s="83"/>
      <c r="H27" s="83"/>
      <c r="I27" s="83"/>
      <c r="J27" s="83"/>
      <c r="K27" s="83"/>
      <c r="L27" s="83"/>
      <c r="M27" s="78" t="s">
        <v>386</v>
      </c>
      <c r="N27" s="46"/>
      <c r="O27" s="83"/>
      <c r="Q27" s="49"/>
      <c r="R27" s="49"/>
      <c r="S27" s="49"/>
      <c r="T27" s="49"/>
      <c r="U27" s="49"/>
      <c r="V27" s="49"/>
      <c r="W27" s="49"/>
      <c r="X27" s="49"/>
      <c r="Z27" s="163"/>
      <c r="AA27" s="163"/>
    </row>
    <row r="28" spans="3:27" x14ac:dyDescent="0.25">
      <c r="C28" s="83"/>
      <c r="D28" s="83"/>
      <c r="E28" s="83"/>
      <c r="F28" s="83"/>
      <c r="G28" s="83"/>
      <c r="H28" s="83"/>
      <c r="I28" s="83"/>
      <c r="J28" s="83"/>
      <c r="K28" s="83"/>
      <c r="L28" s="83"/>
      <c r="M28" s="83"/>
      <c r="N28" s="83"/>
      <c r="O28" s="83"/>
      <c r="Q28" s="49"/>
      <c r="R28" s="49"/>
      <c r="S28" s="49"/>
      <c r="T28" s="49"/>
      <c r="U28" s="49"/>
      <c r="V28" s="49"/>
      <c r="W28" s="49"/>
      <c r="X28" s="49"/>
      <c r="Z28" s="163"/>
      <c r="AA28" s="163"/>
    </row>
    <row r="29" spans="3:27" x14ac:dyDescent="0.25">
      <c r="C29" s="98"/>
      <c r="D29" s="97" t="s">
        <v>29</v>
      </c>
      <c r="E29" s="97" t="s">
        <v>362</v>
      </c>
      <c r="F29" s="98"/>
      <c r="G29" s="98"/>
      <c r="H29" s="98"/>
      <c r="I29" s="98"/>
      <c r="J29" s="98"/>
      <c r="K29" s="98"/>
      <c r="L29" s="98"/>
      <c r="M29" s="98"/>
      <c r="N29" s="99"/>
      <c r="O29" s="98"/>
      <c r="Q29" s="49"/>
      <c r="R29" s="49"/>
      <c r="S29" s="49"/>
      <c r="T29" s="49"/>
      <c r="U29" s="49"/>
      <c r="V29" s="49"/>
      <c r="W29" s="49"/>
      <c r="X29" s="49"/>
      <c r="Z29" s="163"/>
      <c r="AA29" s="163"/>
    </row>
    <row r="30" spans="3:27" x14ac:dyDescent="0.25">
      <c r="C30" s="83"/>
      <c r="D30" s="83"/>
      <c r="E30" s="83"/>
      <c r="F30" s="86"/>
      <c r="G30" s="86"/>
      <c r="H30" s="86"/>
      <c r="I30" s="86"/>
      <c r="J30" s="86"/>
      <c r="K30" s="86"/>
      <c r="L30" s="86"/>
      <c r="M30" s="83"/>
      <c r="N30" s="83"/>
      <c r="O30" s="83"/>
      <c r="Q30" s="49"/>
      <c r="R30" s="49"/>
      <c r="S30" s="49"/>
      <c r="T30" s="49"/>
      <c r="U30" s="49"/>
      <c r="V30" s="49"/>
      <c r="W30" s="49"/>
      <c r="X30" s="49"/>
      <c r="Z30" s="163"/>
      <c r="AA30" s="163"/>
    </row>
    <row r="31" spans="3:27" x14ac:dyDescent="0.25">
      <c r="C31" s="83"/>
      <c r="D31" s="83"/>
      <c r="E31" s="283" t="s">
        <v>282</v>
      </c>
      <c r="F31" s="273" t="s">
        <v>284</v>
      </c>
      <c r="G31" s="273"/>
      <c r="H31" s="283"/>
      <c r="I31" s="83"/>
      <c r="J31" s="83"/>
      <c r="K31" s="83"/>
      <c r="L31" s="83"/>
      <c r="M31" s="83"/>
      <c r="N31" s="83"/>
      <c r="O31" s="83"/>
      <c r="Q31" s="49"/>
      <c r="R31" s="49"/>
      <c r="S31" s="49"/>
      <c r="T31" s="49"/>
      <c r="U31" s="49"/>
      <c r="V31" s="49"/>
      <c r="W31" s="49"/>
      <c r="X31" s="49"/>
      <c r="Z31" s="163"/>
      <c r="AA31" s="163"/>
    </row>
    <row r="32" spans="3:27" x14ac:dyDescent="0.25">
      <c r="C32" s="83"/>
      <c r="D32" s="83"/>
      <c r="E32" s="83"/>
      <c r="F32" s="86"/>
      <c r="G32" s="86"/>
      <c r="H32" s="83"/>
      <c r="I32" s="83"/>
      <c r="J32" s="83"/>
      <c r="K32" s="78" t="s">
        <v>442</v>
      </c>
      <c r="L32" s="78"/>
      <c r="M32" s="46"/>
      <c r="N32" s="103">
        <f>COUNTIF(N10, "C")+COUNTIF(N17, "C")+COUNTIF(N29, "C")</f>
        <v>0</v>
      </c>
      <c r="O32" s="83"/>
      <c r="Q32" s="49"/>
      <c r="R32" s="49"/>
      <c r="S32" s="49"/>
      <c r="T32" s="49"/>
      <c r="U32" s="49"/>
      <c r="V32" s="49"/>
      <c r="W32" s="49"/>
      <c r="X32" s="49"/>
      <c r="Z32" s="163"/>
      <c r="AA32" s="163"/>
    </row>
    <row r="33" spans="3:29" x14ac:dyDescent="0.25">
      <c r="C33" s="83"/>
      <c r="D33" s="83"/>
      <c r="E33" s="83"/>
      <c r="F33" s="83"/>
      <c r="G33" s="83"/>
      <c r="H33" s="83"/>
      <c r="I33" s="83"/>
      <c r="J33" s="83"/>
      <c r="K33" s="83"/>
      <c r="L33" s="83"/>
      <c r="M33" s="83"/>
      <c r="N33" s="83"/>
      <c r="O33" s="83"/>
      <c r="Q33" s="49"/>
      <c r="R33" s="49"/>
      <c r="S33" s="49"/>
      <c r="T33" s="49"/>
      <c r="U33" s="49"/>
      <c r="V33" s="49"/>
      <c r="W33" s="49"/>
      <c r="X33" s="49"/>
      <c r="Z33" s="163"/>
      <c r="AA33" s="163"/>
    </row>
    <row r="34" spans="3:29" x14ac:dyDescent="0.25">
      <c r="C34" s="83"/>
      <c r="D34" s="83"/>
      <c r="E34" s="83"/>
      <c r="F34" s="83"/>
      <c r="G34" s="83"/>
      <c r="H34" s="83"/>
      <c r="I34" s="83"/>
      <c r="J34" s="83"/>
      <c r="K34" s="83"/>
      <c r="L34" s="83"/>
      <c r="M34" s="83"/>
      <c r="N34" s="83"/>
      <c r="O34" s="83"/>
      <c r="Q34" s="49"/>
      <c r="R34" s="49"/>
      <c r="S34" s="49"/>
      <c r="T34" s="49"/>
      <c r="U34" s="49"/>
      <c r="V34" s="49"/>
      <c r="W34" s="49"/>
      <c r="X34" s="49"/>
      <c r="Z34" s="163"/>
      <c r="AA34" s="163"/>
    </row>
    <row r="35" spans="3:29" x14ac:dyDescent="0.25">
      <c r="C35" s="56"/>
      <c r="D35" s="76" t="s">
        <v>280</v>
      </c>
      <c r="E35" s="76" t="s">
        <v>30</v>
      </c>
      <c r="F35" s="56"/>
      <c r="G35" s="56"/>
      <c r="H35" s="56"/>
      <c r="I35" s="56"/>
      <c r="J35" s="56"/>
      <c r="K35" s="56"/>
      <c r="L35" s="56"/>
      <c r="M35" s="56"/>
      <c r="N35" s="68"/>
      <c r="O35" s="56"/>
      <c r="Q35" s="49"/>
      <c r="R35" s="49"/>
      <c r="S35" s="49"/>
      <c r="T35" s="49"/>
      <c r="U35" s="49"/>
      <c r="V35" s="49"/>
      <c r="W35" s="49"/>
      <c r="X35" s="49"/>
      <c r="Z35" s="163"/>
      <c r="AA35" s="163"/>
    </row>
    <row r="36" spans="3:29" x14ac:dyDescent="0.25">
      <c r="C36" s="83"/>
      <c r="D36" s="83"/>
      <c r="E36" s="200" t="s">
        <v>237</v>
      </c>
      <c r="F36" s="202"/>
      <c r="G36" s="202"/>
      <c r="H36" s="202"/>
      <c r="I36" s="202"/>
      <c r="J36" s="202"/>
      <c r="K36" s="202"/>
      <c r="L36" s="202"/>
      <c r="M36" s="202"/>
      <c r="N36" s="214"/>
      <c r="O36" s="83"/>
      <c r="Q36" s="49"/>
      <c r="R36" s="49"/>
      <c r="S36" s="49"/>
      <c r="T36" s="49"/>
      <c r="U36" s="49"/>
      <c r="V36" s="49"/>
      <c r="W36" s="49"/>
      <c r="X36" s="49"/>
      <c r="Z36" s="163"/>
      <c r="AA36" s="163"/>
      <c r="AB36" s="44"/>
      <c r="AC36" s="44"/>
    </row>
    <row r="37" spans="3:29" x14ac:dyDescent="0.25">
      <c r="C37" s="83"/>
      <c r="D37" s="83"/>
      <c r="E37" s="202" t="s">
        <v>235</v>
      </c>
      <c r="F37" s="214"/>
      <c r="G37" s="214"/>
      <c r="H37" s="214"/>
      <c r="I37" s="214"/>
      <c r="J37" s="202"/>
      <c r="K37" s="214"/>
      <c r="L37" s="214"/>
      <c r="M37" s="214"/>
      <c r="N37" s="214"/>
      <c r="O37" s="83"/>
      <c r="Q37" s="49"/>
      <c r="R37" s="49"/>
      <c r="S37" s="49"/>
      <c r="T37" s="49"/>
      <c r="U37" s="49"/>
      <c r="V37" s="49"/>
      <c r="W37" s="49"/>
      <c r="X37" s="49"/>
      <c r="Z37" s="163"/>
      <c r="AA37" s="163"/>
      <c r="AB37" s="44"/>
      <c r="AC37" s="44"/>
    </row>
    <row r="38" spans="3:29" x14ac:dyDescent="0.25">
      <c r="C38" s="83"/>
      <c r="D38" s="83"/>
      <c r="E38" s="202" t="s">
        <v>236</v>
      </c>
      <c r="F38" s="214"/>
      <c r="G38" s="214"/>
      <c r="H38" s="214"/>
      <c r="I38" s="214"/>
      <c r="J38" s="202"/>
      <c r="K38" s="214"/>
      <c r="L38" s="214"/>
      <c r="M38" s="214"/>
      <c r="N38" s="214"/>
      <c r="O38" s="83"/>
      <c r="Q38" s="49"/>
      <c r="R38" s="49"/>
      <c r="S38" s="49"/>
      <c r="T38" s="49"/>
      <c r="U38" s="49"/>
      <c r="V38" s="49"/>
      <c r="W38" s="49"/>
      <c r="X38" s="49"/>
      <c r="Z38" s="163"/>
      <c r="AA38" s="163"/>
      <c r="AB38" s="44"/>
      <c r="AC38" s="44"/>
    </row>
    <row r="39" spans="3:29" x14ac:dyDescent="0.25">
      <c r="C39" s="83"/>
      <c r="D39" s="83"/>
      <c r="E39" s="83"/>
      <c r="F39" s="86"/>
      <c r="G39" s="86"/>
      <c r="H39" s="86"/>
      <c r="I39" s="86"/>
      <c r="J39" s="83"/>
      <c r="K39" s="86"/>
      <c r="L39" s="86"/>
      <c r="M39" s="86"/>
      <c r="N39" s="86"/>
      <c r="O39" s="83"/>
      <c r="Q39" s="49"/>
      <c r="R39" s="49"/>
      <c r="S39" s="49"/>
      <c r="T39" s="49"/>
      <c r="U39" s="49"/>
      <c r="V39" s="49"/>
      <c r="W39" s="49"/>
      <c r="X39" s="49"/>
      <c r="Z39" s="163"/>
      <c r="AA39" s="163"/>
      <c r="AB39" s="44"/>
      <c r="AC39" s="44"/>
    </row>
    <row r="40" spans="3:29" x14ac:dyDescent="0.25">
      <c r="C40" s="83"/>
      <c r="D40" s="83"/>
      <c r="E40" s="83" t="s">
        <v>70</v>
      </c>
      <c r="F40" s="86" t="s">
        <v>101</v>
      </c>
      <c r="G40" s="86"/>
      <c r="H40" s="86"/>
      <c r="I40" s="86"/>
      <c r="J40" s="83"/>
      <c r="K40" s="86"/>
      <c r="L40" s="86"/>
      <c r="M40" s="78" t="s">
        <v>386</v>
      </c>
      <c r="N40" s="46"/>
      <c r="O40" s="83"/>
      <c r="Q40" s="49"/>
      <c r="R40" s="49"/>
      <c r="S40" s="49"/>
      <c r="T40" s="49"/>
      <c r="U40" s="49"/>
      <c r="V40" s="49"/>
      <c r="W40" s="49"/>
      <c r="X40" s="49"/>
      <c r="Z40" s="163"/>
      <c r="AA40" s="163"/>
      <c r="AB40" s="44"/>
      <c r="AC40" s="44"/>
    </row>
    <row r="41" spans="3:29" x14ac:dyDescent="0.25">
      <c r="C41" s="83"/>
      <c r="D41" s="83"/>
      <c r="E41" s="83"/>
      <c r="F41" s="83"/>
      <c r="G41" s="83"/>
      <c r="H41" s="83"/>
      <c r="I41" s="83"/>
      <c r="J41" s="83"/>
      <c r="K41" s="284"/>
      <c r="L41" s="284"/>
      <c r="M41" s="283"/>
      <c r="N41" s="286"/>
      <c r="O41" s="83"/>
      <c r="Q41" s="49"/>
      <c r="R41" s="49"/>
      <c r="S41" s="49"/>
      <c r="T41" s="49"/>
      <c r="U41" s="49"/>
      <c r="V41" s="49"/>
      <c r="W41" s="49"/>
      <c r="X41" s="49"/>
      <c r="Z41" s="163"/>
      <c r="AA41" s="163"/>
      <c r="AB41" s="44"/>
      <c r="AC41" s="44"/>
    </row>
    <row r="42" spans="3:29" x14ac:dyDescent="0.25">
      <c r="C42" s="56"/>
      <c r="D42" s="76" t="s">
        <v>278</v>
      </c>
      <c r="E42" s="297" t="s">
        <v>414</v>
      </c>
      <c r="F42" s="56"/>
      <c r="G42" s="56"/>
      <c r="H42" s="56"/>
      <c r="I42" s="56"/>
      <c r="J42" s="56"/>
      <c r="K42" s="56"/>
      <c r="L42" s="56"/>
      <c r="M42" s="56"/>
      <c r="N42" s="68"/>
      <c r="O42" s="56"/>
      <c r="Q42" s="49"/>
      <c r="R42" s="49"/>
      <c r="S42" s="49"/>
      <c r="T42" s="49"/>
      <c r="U42" s="49"/>
      <c r="V42" s="49"/>
      <c r="W42" s="49"/>
      <c r="X42" s="49"/>
      <c r="Z42" s="163"/>
      <c r="AA42" s="163"/>
      <c r="AB42" s="44"/>
      <c r="AC42" s="44"/>
    </row>
    <row r="43" spans="3:29" x14ac:dyDescent="0.25">
      <c r="C43" s="83"/>
      <c r="D43" s="83"/>
      <c r="E43" s="200"/>
      <c r="F43" s="202"/>
      <c r="G43" s="202"/>
      <c r="H43" s="202"/>
      <c r="I43" s="202"/>
      <c r="J43" s="202"/>
      <c r="K43" s="202"/>
      <c r="L43" s="202"/>
      <c r="M43" s="202"/>
      <c r="N43" s="214"/>
      <c r="O43" s="83"/>
      <c r="Q43" s="49"/>
      <c r="R43" s="49"/>
      <c r="S43" s="49"/>
      <c r="T43" s="49"/>
      <c r="U43" s="49"/>
      <c r="V43" s="49"/>
      <c r="W43" s="49"/>
      <c r="X43" s="49"/>
      <c r="Z43" s="163"/>
      <c r="AA43" s="163"/>
      <c r="AB43" s="44"/>
      <c r="AC43" s="44"/>
    </row>
    <row r="44" spans="3:29" x14ac:dyDescent="0.25">
      <c r="C44" s="83"/>
      <c r="D44" s="83"/>
      <c r="E44" s="83" t="s">
        <v>70</v>
      </c>
      <c r="F44" s="86" t="s">
        <v>415</v>
      </c>
      <c r="G44" s="86"/>
      <c r="H44" s="86"/>
      <c r="I44" s="86"/>
      <c r="J44" s="86"/>
      <c r="K44" s="86"/>
      <c r="L44" s="214"/>
      <c r="M44" s="214"/>
      <c r="N44" s="214"/>
      <c r="O44" s="83"/>
      <c r="Q44" s="49"/>
      <c r="R44" s="49"/>
      <c r="S44" s="49"/>
      <c r="T44" s="49"/>
      <c r="U44" s="49"/>
      <c r="V44" s="49"/>
      <c r="W44" s="49"/>
      <c r="X44" s="49"/>
      <c r="Z44" s="163"/>
      <c r="AA44" s="163"/>
      <c r="AB44" s="44"/>
      <c r="AC44" s="44"/>
    </row>
    <row r="45" spans="3:29" x14ac:dyDescent="0.25">
      <c r="C45" s="83"/>
      <c r="D45" s="83"/>
      <c r="E45" s="83"/>
      <c r="F45" s="86"/>
      <c r="G45" s="86"/>
      <c r="H45" s="214"/>
      <c r="I45" s="214"/>
      <c r="J45" s="202"/>
      <c r="K45" s="214"/>
      <c r="L45" s="214"/>
      <c r="M45" s="214"/>
      <c r="N45" s="214"/>
      <c r="O45" s="83"/>
      <c r="Q45" s="49"/>
      <c r="R45" s="49"/>
      <c r="S45" s="49"/>
      <c r="T45" s="49"/>
      <c r="U45" s="49"/>
      <c r="V45" s="49"/>
      <c r="W45" s="49"/>
      <c r="X45" s="49"/>
      <c r="Z45" s="163"/>
      <c r="AA45" s="163"/>
      <c r="AB45" s="44"/>
      <c r="AC45" s="44"/>
    </row>
    <row r="46" spans="3:29" x14ac:dyDescent="0.25">
      <c r="C46" s="83"/>
      <c r="D46" s="83"/>
      <c r="E46" s="83"/>
      <c r="F46" s="86"/>
      <c r="G46" s="86"/>
      <c r="H46" s="86"/>
      <c r="I46" s="86"/>
      <c r="J46" s="83"/>
      <c r="K46" s="78" t="s">
        <v>443</v>
      </c>
      <c r="L46" s="78"/>
      <c r="M46" s="46"/>
      <c r="N46" s="300">
        <f>COUNTIF(N24, "NC")+COUNTIF(N35, "NC")+COUNTIF(N42, "NC")</f>
        <v>0</v>
      </c>
      <c r="O46" s="83"/>
      <c r="Q46" s="49"/>
      <c r="R46" s="49"/>
      <c r="S46" s="49"/>
      <c r="T46" s="49"/>
      <c r="U46" s="49"/>
      <c r="V46" s="49"/>
      <c r="W46" s="49"/>
      <c r="X46" s="49"/>
      <c r="Z46" s="163"/>
      <c r="AA46" s="163"/>
      <c r="AB46" s="44"/>
      <c r="AC46" s="44"/>
    </row>
    <row r="47" spans="3:29" x14ac:dyDescent="0.25">
      <c r="C47" s="83"/>
      <c r="D47" s="83"/>
      <c r="E47" s="83"/>
      <c r="F47" s="86"/>
      <c r="G47" s="86"/>
      <c r="H47" s="86"/>
      <c r="I47" s="86"/>
      <c r="J47" s="83"/>
      <c r="K47" s="83"/>
      <c r="L47" s="83"/>
      <c r="M47" s="83"/>
      <c r="N47" s="83"/>
      <c r="O47" s="83"/>
      <c r="Q47" s="49"/>
      <c r="R47" s="49"/>
      <c r="S47" s="49"/>
      <c r="T47" s="49"/>
      <c r="U47" s="49"/>
      <c r="V47" s="49"/>
      <c r="W47" s="49"/>
      <c r="X47" s="49"/>
      <c r="Z47" s="163"/>
      <c r="AA47" s="163"/>
      <c r="AB47" s="44"/>
      <c r="AC47" s="44"/>
    </row>
    <row r="48" spans="3:29" x14ac:dyDescent="0.25">
      <c r="C48" s="44"/>
      <c r="D48" s="44"/>
      <c r="E48" s="44"/>
      <c r="F48" s="44"/>
      <c r="G48" s="44"/>
      <c r="H48" s="44"/>
      <c r="I48" s="44"/>
      <c r="J48" s="44"/>
      <c r="K48" s="44"/>
      <c r="L48" s="44"/>
      <c r="M48" s="44"/>
      <c r="N48" s="44"/>
      <c r="O48" s="44"/>
      <c r="Q48" s="44"/>
      <c r="R48" s="44"/>
      <c r="S48" s="44"/>
      <c r="T48" s="44"/>
      <c r="U48" s="44"/>
      <c r="V48" s="44"/>
      <c r="W48" s="44"/>
      <c r="X48" s="44"/>
      <c r="Z48" s="163"/>
      <c r="AA48" s="163"/>
      <c r="AB48" s="44"/>
      <c r="AC48" s="44"/>
    </row>
    <row r="49" spans="3:27" x14ac:dyDescent="0.25">
      <c r="C49" s="83"/>
      <c r="D49" s="83"/>
      <c r="E49" s="83"/>
      <c r="F49" s="83"/>
      <c r="G49" s="83"/>
      <c r="H49" s="83"/>
      <c r="I49" s="83"/>
      <c r="J49" s="83"/>
      <c r="K49" s="83"/>
      <c r="L49" s="83"/>
      <c r="M49" s="83"/>
      <c r="N49" s="83"/>
      <c r="O49" s="83"/>
      <c r="Q49" s="49"/>
      <c r="R49" s="49"/>
      <c r="S49" s="49"/>
      <c r="T49" s="49"/>
      <c r="U49" s="49"/>
      <c r="V49" s="49"/>
      <c r="W49" s="49"/>
      <c r="X49" s="49"/>
      <c r="Z49" s="163"/>
      <c r="AA49" s="163"/>
    </row>
    <row r="50" spans="3:27" ht="18.75" x14ac:dyDescent="0.3">
      <c r="C50" s="83"/>
      <c r="D50" s="83"/>
      <c r="E50" s="90" t="s">
        <v>105</v>
      </c>
      <c r="F50" s="83"/>
      <c r="G50" s="83"/>
      <c r="H50" s="83"/>
      <c r="I50" s="83"/>
      <c r="J50" s="83"/>
      <c r="K50" s="83"/>
      <c r="L50" s="83"/>
      <c r="M50" s="83"/>
      <c r="N50" s="83"/>
      <c r="O50" s="83"/>
      <c r="Q50" s="49"/>
      <c r="R50" s="53" t="s">
        <v>107</v>
      </c>
      <c r="S50" s="49"/>
      <c r="T50" s="49"/>
      <c r="U50" s="49"/>
      <c r="V50" s="49"/>
      <c r="W50" s="49"/>
      <c r="X50" s="49"/>
      <c r="Z50" s="163"/>
      <c r="AA50" s="163"/>
    </row>
    <row r="51" spans="3:27" ht="18" x14ac:dyDescent="0.25">
      <c r="C51" s="83"/>
      <c r="D51" s="83"/>
      <c r="E51" s="83"/>
      <c r="F51" s="83"/>
      <c r="G51" s="83"/>
      <c r="H51" s="83"/>
      <c r="I51" s="83"/>
      <c r="J51" s="83"/>
      <c r="K51" s="83"/>
      <c r="L51" s="83"/>
      <c r="M51" s="83"/>
      <c r="N51" s="83"/>
      <c r="O51" s="83"/>
      <c r="Q51" s="49"/>
      <c r="R51" s="110"/>
      <c r="S51" s="49"/>
      <c r="T51" s="49"/>
      <c r="U51" s="49"/>
      <c r="V51" s="49"/>
      <c r="W51" s="49"/>
      <c r="X51" s="49"/>
      <c r="Z51" s="163"/>
      <c r="AA51" s="163"/>
    </row>
    <row r="52" spans="3:27" x14ac:dyDescent="0.25">
      <c r="C52" s="83"/>
      <c r="D52" s="83"/>
      <c r="E52" s="83"/>
      <c r="F52" s="83"/>
      <c r="G52" s="83"/>
      <c r="H52" s="83"/>
      <c r="I52" s="83"/>
      <c r="J52" s="83"/>
      <c r="K52" s="83"/>
      <c r="L52" s="83"/>
      <c r="M52" s="83"/>
      <c r="N52" s="83"/>
      <c r="O52" s="83"/>
      <c r="Q52" s="49"/>
      <c r="R52" s="56" t="s">
        <v>444</v>
      </c>
      <c r="S52" s="49"/>
      <c r="T52" s="49"/>
      <c r="U52" s="49"/>
      <c r="V52" s="49"/>
      <c r="W52" s="49"/>
      <c r="X52" s="49"/>
      <c r="Z52" s="163"/>
      <c r="AA52" s="163"/>
    </row>
    <row r="53" spans="3:27" x14ac:dyDescent="0.25">
      <c r="C53" s="56"/>
      <c r="D53" s="76" t="s">
        <v>281</v>
      </c>
      <c r="E53" s="76" t="s">
        <v>238</v>
      </c>
      <c r="F53" s="56"/>
      <c r="G53" s="56"/>
      <c r="H53" s="56"/>
      <c r="I53" s="56"/>
      <c r="J53" s="56"/>
      <c r="K53" s="56"/>
      <c r="L53" s="56"/>
      <c r="M53" s="56"/>
      <c r="N53" s="68"/>
      <c r="O53" s="56"/>
      <c r="Q53" s="49"/>
      <c r="R53" s="56" t="s">
        <v>90</v>
      </c>
      <c r="S53" s="49"/>
      <c r="T53" s="49"/>
      <c r="U53" s="49"/>
      <c r="V53" s="49"/>
      <c r="W53" s="49"/>
      <c r="X53" s="49"/>
      <c r="Z53" s="163"/>
      <c r="AA53" s="163"/>
    </row>
    <row r="54" spans="3:27" x14ac:dyDescent="0.25">
      <c r="C54" s="56"/>
      <c r="D54" s="56"/>
      <c r="E54" s="76" t="s">
        <v>88</v>
      </c>
      <c r="F54" s="56"/>
      <c r="G54" s="56"/>
      <c r="H54" s="56"/>
      <c r="I54" s="56"/>
      <c r="J54" s="56"/>
      <c r="K54" s="56"/>
      <c r="L54" s="56"/>
      <c r="M54" s="56"/>
      <c r="N54" s="56"/>
      <c r="O54" s="56"/>
      <c r="Q54" s="49"/>
      <c r="R54" s="56" t="s">
        <v>91</v>
      </c>
      <c r="S54" s="49"/>
      <c r="T54" s="49"/>
      <c r="U54" s="49"/>
      <c r="V54" s="49"/>
      <c r="W54" s="49"/>
      <c r="X54" s="49"/>
      <c r="Z54" s="163"/>
      <c r="AA54" s="163"/>
    </row>
    <row r="55" spans="3:27" x14ac:dyDescent="0.25">
      <c r="C55" s="83"/>
      <c r="D55" s="83"/>
      <c r="E55" s="83"/>
      <c r="F55" s="86"/>
      <c r="G55" s="86"/>
      <c r="H55" s="86"/>
      <c r="I55" s="86"/>
      <c r="J55" s="86"/>
      <c r="K55" s="86"/>
      <c r="L55" s="86"/>
      <c r="M55" s="83"/>
      <c r="N55" s="83"/>
      <c r="O55" s="83"/>
      <c r="Q55" s="49"/>
      <c r="R55" s="56"/>
      <c r="S55" s="49"/>
      <c r="T55" s="49"/>
      <c r="U55" s="49"/>
      <c r="V55" s="49"/>
      <c r="W55" s="49"/>
      <c r="X55" s="49"/>
      <c r="Z55" s="163"/>
      <c r="AA55" s="163"/>
    </row>
    <row r="56" spans="3:27" x14ac:dyDescent="0.25">
      <c r="C56" s="83"/>
      <c r="D56" s="83"/>
      <c r="E56" s="243" t="s">
        <v>282</v>
      </c>
      <c r="F56" s="86" t="s">
        <v>286</v>
      </c>
      <c r="G56" s="86"/>
      <c r="H56" s="86"/>
      <c r="I56" s="86"/>
      <c r="J56" s="83"/>
      <c r="K56" s="83"/>
      <c r="L56" s="83"/>
      <c r="M56" s="83"/>
      <c r="N56" s="71" t="s">
        <v>163</v>
      </c>
      <c r="O56" s="83"/>
      <c r="Q56" s="49"/>
      <c r="R56" s="56" t="s">
        <v>445</v>
      </c>
      <c r="S56" s="49"/>
      <c r="T56" s="49"/>
      <c r="U56" s="49"/>
      <c r="V56" s="49"/>
      <c r="W56" s="49"/>
      <c r="X56" s="49"/>
      <c r="Z56" s="163"/>
      <c r="AA56" s="163"/>
    </row>
    <row r="57" spans="3:27" x14ac:dyDescent="0.25">
      <c r="C57" s="83"/>
      <c r="D57" s="83"/>
      <c r="E57" s="86"/>
      <c r="F57" s="86" t="s">
        <v>394</v>
      </c>
      <c r="G57" s="86"/>
      <c r="H57" s="86"/>
      <c r="I57" s="86"/>
      <c r="J57" s="83"/>
      <c r="K57" s="83"/>
      <c r="L57" s="83"/>
      <c r="M57" s="83"/>
      <c r="N57" s="83"/>
      <c r="O57" s="83"/>
      <c r="Q57" s="49"/>
      <c r="R57" s="56" t="s">
        <v>89</v>
      </c>
      <c r="S57" s="49"/>
      <c r="T57" s="49"/>
      <c r="U57" s="49"/>
      <c r="V57" s="49"/>
      <c r="W57" s="49"/>
      <c r="X57" s="49"/>
      <c r="Z57" s="163"/>
      <c r="AA57" s="163"/>
    </row>
    <row r="58" spans="3:27" x14ac:dyDescent="0.25">
      <c r="C58" s="83"/>
      <c r="D58" s="83"/>
      <c r="E58" s="86"/>
      <c r="F58" s="86"/>
      <c r="G58" s="86"/>
      <c r="H58" s="86"/>
      <c r="I58" s="86"/>
      <c r="J58" s="83"/>
      <c r="K58" s="83"/>
      <c r="L58" s="83"/>
      <c r="M58" s="83"/>
      <c r="N58" s="83"/>
      <c r="O58" s="83"/>
      <c r="Q58" s="49"/>
      <c r="R58" s="56"/>
      <c r="S58" s="49"/>
      <c r="T58" s="49"/>
      <c r="U58" s="49"/>
      <c r="V58" s="49"/>
      <c r="W58" s="49"/>
      <c r="X58" s="49"/>
      <c r="Z58" s="163"/>
      <c r="AA58" s="163"/>
    </row>
    <row r="59" spans="3:27" x14ac:dyDescent="0.25">
      <c r="C59" s="56"/>
      <c r="D59" s="76" t="s">
        <v>31</v>
      </c>
      <c r="E59" s="76" t="s">
        <v>33</v>
      </c>
      <c r="F59" s="56"/>
      <c r="G59" s="56"/>
      <c r="H59" s="56"/>
      <c r="I59" s="56"/>
      <c r="J59" s="56"/>
      <c r="K59" s="56"/>
      <c r="L59" s="56"/>
      <c r="M59" s="56"/>
      <c r="N59" s="68"/>
      <c r="O59" s="56"/>
      <c r="Q59" s="49"/>
      <c r="R59" s="56" t="s">
        <v>446</v>
      </c>
      <c r="S59" s="107"/>
      <c r="T59" s="107"/>
      <c r="U59" s="107"/>
      <c r="V59" s="107"/>
      <c r="W59" s="49"/>
      <c r="X59" s="49"/>
      <c r="Z59" s="163"/>
      <c r="AA59" s="163"/>
    </row>
    <row r="60" spans="3:27" x14ac:dyDescent="0.25">
      <c r="C60" s="83"/>
      <c r="D60" s="83"/>
      <c r="E60" s="83"/>
      <c r="F60" s="86"/>
      <c r="G60" s="86"/>
      <c r="H60" s="86"/>
      <c r="I60" s="86"/>
      <c r="J60" s="86"/>
      <c r="K60" s="86"/>
      <c r="L60" s="86"/>
      <c r="M60" s="86"/>
      <c r="N60" s="86"/>
      <c r="O60" s="83"/>
      <c r="Q60" s="49"/>
      <c r="R60" s="56" t="s">
        <v>191</v>
      </c>
      <c r="S60" s="107"/>
      <c r="T60" s="107"/>
      <c r="U60" s="107"/>
      <c r="V60" s="107"/>
      <c r="W60" s="49"/>
      <c r="X60" s="49"/>
      <c r="Z60" s="163"/>
      <c r="AA60" s="163"/>
    </row>
    <row r="61" spans="3:27" x14ac:dyDescent="0.25">
      <c r="C61" s="83"/>
      <c r="D61" s="83"/>
      <c r="E61" s="83" t="s">
        <v>282</v>
      </c>
      <c r="F61" s="86" t="s">
        <v>286</v>
      </c>
      <c r="G61" s="86"/>
      <c r="H61" s="86"/>
      <c r="I61" s="86"/>
      <c r="J61" s="86"/>
      <c r="K61" s="86"/>
      <c r="L61" s="86"/>
      <c r="M61" s="86"/>
      <c r="N61" s="71" t="s">
        <v>163</v>
      </c>
      <c r="O61" s="83"/>
      <c r="Q61" s="49"/>
      <c r="R61" s="56"/>
      <c r="S61" s="107"/>
      <c r="T61" s="107"/>
      <c r="U61" s="107"/>
      <c r="V61" s="107"/>
      <c r="W61" s="49"/>
      <c r="X61" s="49"/>
      <c r="Z61" s="163"/>
      <c r="AA61" s="163"/>
    </row>
    <row r="62" spans="3:27" x14ac:dyDescent="0.25">
      <c r="C62" s="83"/>
      <c r="D62" s="83"/>
      <c r="E62" s="83"/>
      <c r="F62" s="86"/>
      <c r="G62" s="86"/>
      <c r="H62" s="86"/>
      <c r="I62" s="86"/>
      <c r="J62" s="86"/>
      <c r="K62" s="86"/>
      <c r="L62" s="86"/>
      <c r="M62" s="86"/>
      <c r="N62" s="113"/>
      <c r="O62" s="83"/>
      <c r="Q62" s="49"/>
      <c r="R62" s="49"/>
      <c r="S62" s="49"/>
      <c r="T62" s="49"/>
      <c r="U62" s="49"/>
      <c r="V62" s="49"/>
      <c r="W62" s="49"/>
      <c r="X62" s="49"/>
      <c r="Z62" s="163"/>
      <c r="AA62" s="163"/>
    </row>
    <row r="63" spans="3:27" x14ac:dyDescent="0.25">
      <c r="C63" s="83"/>
      <c r="D63" s="83"/>
      <c r="E63" s="83"/>
      <c r="F63" s="86"/>
      <c r="G63" s="86"/>
      <c r="H63" s="86"/>
      <c r="I63" s="86"/>
      <c r="J63" s="86"/>
      <c r="K63" s="86"/>
      <c r="L63" s="78" t="s">
        <v>427</v>
      </c>
      <c r="M63" s="46"/>
      <c r="N63" s="103">
        <f>COUNTIFS(N53:N59, "NC")</f>
        <v>0</v>
      </c>
      <c r="O63" s="83"/>
      <c r="Q63" s="49"/>
      <c r="R63" s="49"/>
      <c r="S63" s="49"/>
      <c r="T63" s="49"/>
      <c r="U63" s="49"/>
      <c r="V63" s="49"/>
      <c r="W63" s="49"/>
      <c r="X63" s="49"/>
      <c r="Z63" s="163"/>
      <c r="AA63" s="163"/>
    </row>
    <row r="64" spans="3:27" x14ac:dyDescent="0.25">
      <c r="C64" s="83"/>
      <c r="D64" s="83"/>
      <c r="E64" s="83"/>
      <c r="F64" s="83"/>
      <c r="G64" s="83"/>
      <c r="H64" s="83"/>
      <c r="I64" s="83"/>
      <c r="J64" s="83"/>
      <c r="K64" s="83"/>
      <c r="L64" s="83"/>
      <c r="M64" s="83"/>
      <c r="N64" s="83"/>
      <c r="O64" s="83"/>
      <c r="Q64" s="49"/>
      <c r="R64" s="49"/>
      <c r="S64" s="107"/>
      <c r="T64" s="107"/>
      <c r="U64" s="107"/>
      <c r="V64" s="107"/>
      <c r="W64" s="49"/>
      <c r="X64" s="49"/>
      <c r="Z64" s="163"/>
      <c r="AA64" s="163"/>
    </row>
    <row r="65" spans="3:27" x14ac:dyDescent="0.25">
      <c r="C65" s="98"/>
      <c r="D65" s="97" t="s">
        <v>32</v>
      </c>
      <c r="E65" s="97" t="s">
        <v>35</v>
      </c>
      <c r="F65" s="98"/>
      <c r="G65" s="98"/>
      <c r="H65" s="98"/>
      <c r="I65" s="98"/>
      <c r="J65" s="98"/>
      <c r="K65" s="98"/>
      <c r="L65" s="98"/>
      <c r="M65" s="98"/>
      <c r="N65" s="99"/>
      <c r="O65" s="98"/>
      <c r="Q65" s="49"/>
      <c r="R65" s="49"/>
      <c r="S65" s="107"/>
      <c r="T65" s="107"/>
      <c r="U65" s="107"/>
      <c r="V65" s="107"/>
      <c r="W65" s="49"/>
      <c r="X65" s="49"/>
      <c r="Z65" s="163"/>
      <c r="AA65" s="163"/>
    </row>
    <row r="66" spans="3:27" x14ac:dyDescent="0.25">
      <c r="C66" s="83"/>
      <c r="D66" s="83"/>
      <c r="E66" s="83"/>
      <c r="F66" s="215"/>
      <c r="G66" s="215"/>
      <c r="H66" s="215"/>
      <c r="I66" s="215"/>
      <c r="J66" s="86"/>
      <c r="K66" s="86"/>
      <c r="L66" s="83"/>
      <c r="M66" s="83"/>
      <c r="N66" s="83"/>
      <c r="O66" s="83"/>
      <c r="Q66" s="44"/>
      <c r="R66" s="44"/>
      <c r="S66" s="44"/>
      <c r="T66" s="44"/>
      <c r="U66" s="44"/>
      <c r="V66" s="44"/>
      <c r="W66" s="44"/>
      <c r="X66" s="44"/>
      <c r="Z66" s="163"/>
      <c r="AA66" s="163"/>
    </row>
    <row r="67" spans="3:27" x14ac:dyDescent="0.25">
      <c r="C67" s="83"/>
      <c r="D67" s="83"/>
      <c r="E67" s="83" t="s">
        <v>70</v>
      </c>
      <c r="F67" s="86" t="s">
        <v>287</v>
      </c>
      <c r="G67" s="86"/>
      <c r="H67" s="243"/>
      <c r="I67" s="86"/>
      <c r="J67" s="83"/>
      <c r="K67" s="83"/>
      <c r="L67" s="83"/>
      <c r="M67" s="83"/>
      <c r="N67" s="71" t="s">
        <v>163</v>
      </c>
      <c r="O67" s="83"/>
      <c r="Q67" s="44"/>
      <c r="R67" s="183"/>
      <c r="S67" s="44"/>
      <c r="T67" s="44"/>
      <c r="U67" s="44"/>
      <c r="V67" s="44"/>
      <c r="W67" s="44"/>
      <c r="X67" s="44"/>
      <c r="Z67" s="163"/>
      <c r="AA67" s="163"/>
    </row>
    <row r="68" spans="3:27" x14ac:dyDescent="0.25">
      <c r="C68" s="83"/>
      <c r="D68" s="83"/>
      <c r="E68" s="83"/>
      <c r="F68" s="86"/>
      <c r="G68" s="86"/>
      <c r="H68" s="86"/>
      <c r="I68" s="86"/>
      <c r="J68" s="83"/>
      <c r="K68" s="83"/>
      <c r="L68" s="83"/>
      <c r="M68" s="83"/>
      <c r="N68" s="113"/>
      <c r="O68" s="83"/>
      <c r="Q68" s="44"/>
      <c r="R68" s="183"/>
      <c r="S68" s="44"/>
      <c r="T68" s="44"/>
      <c r="U68" s="44"/>
      <c r="V68" s="44"/>
      <c r="W68" s="44"/>
      <c r="X68" s="44"/>
      <c r="Z68" s="163"/>
      <c r="AA68" s="163"/>
    </row>
    <row r="69" spans="3:27" x14ac:dyDescent="0.25">
      <c r="C69" s="83"/>
      <c r="D69" s="83"/>
      <c r="E69" s="83"/>
      <c r="F69" s="86"/>
      <c r="G69" s="86"/>
      <c r="H69" s="86"/>
      <c r="I69" s="86"/>
      <c r="J69" s="83"/>
      <c r="K69" s="83"/>
      <c r="L69" s="78" t="s">
        <v>186</v>
      </c>
      <c r="M69" s="46"/>
      <c r="N69" s="103">
        <f>COUNTIF(N65, "C")</f>
        <v>0</v>
      </c>
      <c r="O69" s="83"/>
      <c r="Q69" s="44"/>
      <c r="R69" s="183"/>
      <c r="S69" s="44"/>
      <c r="T69" s="44"/>
      <c r="U69" s="44"/>
      <c r="V69" s="44"/>
      <c r="W69" s="44"/>
      <c r="X69" s="44"/>
      <c r="Z69" s="163"/>
      <c r="AA69" s="163"/>
    </row>
    <row r="70" spans="3:27" x14ac:dyDescent="0.25">
      <c r="C70" s="83"/>
      <c r="D70" s="83"/>
      <c r="E70" s="83"/>
      <c r="F70" s="83"/>
      <c r="G70" s="83"/>
      <c r="H70" s="83"/>
      <c r="I70" s="83"/>
      <c r="J70" s="83"/>
      <c r="K70" s="83"/>
      <c r="L70" s="83"/>
      <c r="M70" s="83"/>
      <c r="N70" s="83"/>
      <c r="O70" s="83"/>
      <c r="Q70" s="44"/>
      <c r="R70" s="183"/>
      <c r="S70" s="184"/>
      <c r="T70" s="44"/>
      <c r="U70" s="44"/>
      <c r="V70" s="44"/>
      <c r="W70" s="44"/>
      <c r="X70" s="44"/>
      <c r="Z70" s="163"/>
      <c r="AA70" s="163"/>
    </row>
    <row r="71" spans="3:27" x14ac:dyDescent="0.25">
      <c r="C71" s="56"/>
      <c r="D71" s="76" t="s">
        <v>34</v>
      </c>
      <c r="E71" s="76" t="s">
        <v>200</v>
      </c>
      <c r="F71" s="56"/>
      <c r="G71" s="56"/>
      <c r="H71" s="56"/>
      <c r="I71" s="56"/>
      <c r="J71" s="56"/>
      <c r="K71" s="56"/>
      <c r="L71" s="56"/>
      <c r="M71" s="56"/>
      <c r="N71" s="68"/>
      <c r="O71" s="56"/>
      <c r="Q71" s="44"/>
      <c r="R71" s="183"/>
      <c r="S71" s="184"/>
      <c r="T71" s="44"/>
      <c r="U71" s="44"/>
      <c r="V71" s="44"/>
      <c r="W71" s="44"/>
      <c r="X71" s="44"/>
      <c r="Z71" s="163"/>
      <c r="AA71" s="163"/>
    </row>
    <row r="72" spans="3:27" x14ac:dyDescent="0.25">
      <c r="C72" s="83"/>
      <c r="D72" s="83"/>
      <c r="E72" s="87"/>
      <c r="F72" s="83"/>
      <c r="G72" s="83"/>
      <c r="H72" s="83"/>
      <c r="I72" s="83"/>
      <c r="J72" s="83"/>
      <c r="K72" s="83"/>
      <c r="L72" s="83"/>
      <c r="M72" s="83"/>
      <c r="N72" s="83"/>
      <c r="O72" s="83"/>
      <c r="Q72" s="44"/>
      <c r="R72" s="183"/>
      <c r="S72" s="184"/>
      <c r="T72" s="44"/>
      <c r="U72" s="44"/>
      <c r="V72" s="44"/>
      <c r="W72" s="44"/>
      <c r="X72" s="44"/>
      <c r="Z72" s="163"/>
      <c r="AA72" s="163"/>
    </row>
    <row r="73" spans="3:27" x14ac:dyDescent="0.25">
      <c r="C73" s="83"/>
      <c r="D73" s="83"/>
      <c r="E73" s="114" t="s">
        <v>282</v>
      </c>
      <c r="F73" s="86" t="s">
        <v>395</v>
      </c>
      <c r="G73" s="115"/>
      <c r="H73" s="86"/>
      <c r="I73" s="83"/>
      <c r="J73" s="83"/>
      <c r="K73" s="83"/>
      <c r="L73" s="83"/>
      <c r="M73" s="83"/>
      <c r="N73" s="71" t="s">
        <v>163</v>
      </c>
      <c r="O73" s="83"/>
      <c r="Q73" s="44"/>
      <c r="R73" s="183"/>
      <c r="S73" s="44"/>
      <c r="T73" s="44"/>
      <c r="U73" s="44"/>
      <c r="V73" s="44"/>
      <c r="W73" s="44"/>
      <c r="X73" s="44"/>
      <c r="Z73" s="163"/>
      <c r="AA73" s="163"/>
    </row>
    <row r="74" spans="3:27" x14ac:dyDescent="0.25">
      <c r="C74" s="83"/>
      <c r="D74" s="83"/>
      <c r="E74" s="87"/>
      <c r="F74" s="83"/>
      <c r="G74" s="83"/>
      <c r="H74" s="83"/>
      <c r="I74" s="83"/>
      <c r="J74" s="83"/>
      <c r="K74" s="83"/>
      <c r="L74" s="83"/>
      <c r="M74" s="83"/>
      <c r="N74" s="83"/>
      <c r="O74" s="83"/>
      <c r="Q74" s="44"/>
      <c r="R74" s="183"/>
      <c r="S74" s="44"/>
      <c r="T74" s="44"/>
      <c r="U74" s="44"/>
      <c r="V74" s="44"/>
      <c r="W74" s="44"/>
      <c r="X74" s="44"/>
      <c r="Z74" s="163"/>
      <c r="AA74" s="163"/>
    </row>
    <row r="75" spans="3:27" x14ac:dyDescent="0.25">
      <c r="C75" s="56"/>
      <c r="D75" s="76" t="s">
        <v>36</v>
      </c>
      <c r="E75" s="76" t="s">
        <v>37</v>
      </c>
      <c r="F75" s="56"/>
      <c r="G75" s="56"/>
      <c r="H75" s="56"/>
      <c r="I75" s="56"/>
      <c r="J75" s="56"/>
      <c r="K75" s="56"/>
      <c r="L75" s="56"/>
      <c r="M75" s="56"/>
      <c r="N75" s="68"/>
      <c r="O75" s="56"/>
      <c r="Q75" s="44"/>
      <c r="R75" s="44"/>
      <c r="S75" s="44"/>
      <c r="T75" s="44"/>
      <c r="U75" s="44"/>
      <c r="V75" s="44"/>
      <c r="W75" s="44"/>
      <c r="X75" s="44"/>
      <c r="Z75" s="163"/>
      <c r="AA75" s="163"/>
    </row>
    <row r="76" spans="3:27" x14ac:dyDescent="0.25">
      <c r="C76" s="83"/>
      <c r="D76" s="83"/>
      <c r="E76" s="87" t="s">
        <v>201</v>
      </c>
      <c r="F76" s="83"/>
      <c r="G76" s="83"/>
      <c r="H76" s="83"/>
      <c r="I76" s="83"/>
      <c r="J76" s="83"/>
      <c r="K76" s="83"/>
      <c r="L76" s="83"/>
      <c r="M76" s="83"/>
      <c r="N76" s="83"/>
      <c r="O76" s="83"/>
      <c r="Q76" s="44"/>
      <c r="R76" s="44"/>
      <c r="S76" s="44"/>
      <c r="T76" s="44"/>
      <c r="U76" s="44"/>
      <c r="V76" s="44"/>
      <c r="W76" s="44"/>
      <c r="X76" s="44"/>
      <c r="Z76" s="163"/>
      <c r="AA76" s="163"/>
    </row>
    <row r="77" spans="3:27" x14ac:dyDescent="0.25">
      <c r="C77" s="83"/>
      <c r="D77" s="83"/>
      <c r="E77" s="87"/>
      <c r="F77" s="83"/>
      <c r="G77" s="83"/>
      <c r="H77" s="83"/>
      <c r="I77" s="83"/>
      <c r="J77" s="83"/>
      <c r="K77" s="83"/>
      <c r="L77" s="83"/>
      <c r="M77" s="83"/>
      <c r="N77" s="71" t="s">
        <v>163</v>
      </c>
      <c r="O77" s="83"/>
      <c r="Q77" s="44"/>
      <c r="R77" s="44"/>
      <c r="S77" s="44"/>
      <c r="T77" s="44"/>
      <c r="U77" s="44"/>
      <c r="V77" s="44"/>
      <c r="W77" s="44"/>
      <c r="X77" s="44"/>
      <c r="Z77" s="163"/>
      <c r="AA77" s="163"/>
    </row>
    <row r="78" spans="3:27" x14ac:dyDescent="0.25">
      <c r="C78" s="83"/>
      <c r="D78" s="83"/>
      <c r="E78" s="87"/>
      <c r="F78" s="83"/>
      <c r="G78" s="83"/>
      <c r="H78" s="83"/>
      <c r="I78" s="83"/>
      <c r="J78" s="83"/>
      <c r="K78" s="83"/>
      <c r="L78" s="83"/>
      <c r="M78" s="83"/>
      <c r="N78" s="83"/>
      <c r="O78" s="83"/>
      <c r="Q78" s="44"/>
      <c r="R78" s="44"/>
      <c r="S78" s="44"/>
      <c r="T78" s="44"/>
      <c r="U78" s="44"/>
      <c r="V78" s="44"/>
      <c r="W78" s="44"/>
      <c r="X78" s="44"/>
      <c r="Z78" s="163"/>
      <c r="AA78" s="163"/>
    </row>
    <row r="79" spans="3:27" x14ac:dyDescent="0.25">
      <c r="C79" s="83"/>
      <c r="D79" s="83"/>
      <c r="E79" s="83"/>
      <c r="F79" s="86"/>
      <c r="G79" s="86"/>
      <c r="H79" s="86"/>
      <c r="I79" s="86"/>
      <c r="J79" s="86"/>
      <c r="K79" s="289" t="s">
        <v>447</v>
      </c>
      <c r="L79" s="78"/>
      <c r="M79" s="46"/>
      <c r="N79" s="180">
        <f>COUNTIFS(N71:N75, "NC")</f>
        <v>0</v>
      </c>
      <c r="O79" s="83"/>
      <c r="Q79" s="44"/>
      <c r="R79" s="44"/>
      <c r="S79" s="44"/>
      <c r="T79" s="44"/>
      <c r="U79" s="44"/>
      <c r="V79" s="44"/>
      <c r="W79" s="44"/>
      <c r="X79" s="44"/>
      <c r="Z79" s="163"/>
      <c r="AA79" s="163"/>
    </row>
    <row r="80" spans="3:27" x14ac:dyDescent="0.25">
      <c r="C80" s="83"/>
      <c r="D80" s="83"/>
      <c r="E80" s="83"/>
      <c r="F80" s="83"/>
      <c r="G80" s="83"/>
      <c r="H80" s="83"/>
      <c r="I80" s="83"/>
      <c r="J80" s="83"/>
      <c r="K80" s="83"/>
      <c r="L80" s="83"/>
      <c r="M80" s="83"/>
      <c r="N80" s="83"/>
      <c r="O80" s="83"/>
      <c r="Q80" s="44"/>
      <c r="R80" s="44"/>
      <c r="S80" s="44"/>
      <c r="T80" s="44"/>
      <c r="U80" s="44"/>
      <c r="V80" s="44"/>
      <c r="W80" s="44"/>
      <c r="X80" s="44"/>
      <c r="Z80" s="163"/>
      <c r="AA80" s="163"/>
    </row>
    <row r="81" spans="3:29" x14ac:dyDescent="0.25">
      <c r="C81" s="44"/>
      <c r="D81" s="44"/>
      <c r="E81" s="44"/>
      <c r="F81" s="44"/>
      <c r="G81" s="44"/>
      <c r="H81" s="44"/>
      <c r="I81" s="44"/>
      <c r="J81" s="44"/>
      <c r="K81" s="44"/>
      <c r="L81" s="44"/>
      <c r="M81" s="44"/>
      <c r="N81" s="44"/>
      <c r="O81" s="44"/>
      <c r="Q81" s="44"/>
      <c r="R81" s="44"/>
      <c r="S81" s="44"/>
      <c r="T81" s="44"/>
      <c r="U81" s="44"/>
      <c r="V81" s="44"/>
      <c r="W81" s="44"/>
      <c r="X81" s="44"/>
      <c r="Z81" s="44"/>
      <c r="AA81" s="44"/>
      <c r="AB81" s="44"/>
      <c r="AC81" s="44"/>
    </row>
    <row r="82" spans="3:29" x14ac:dyDescent="0.25">
      <c r="C82" s="44"/>
      <c r="D82" s="44"/>
      <c r="E82" s="44"/>
      <c r="F82" s="44"/>
      <c r="G82" s="44"/>
      <c r="H82" s="44"/>
      <c r="I82" s="44"/>
      <c r="J82" s="44"/>
      <c r="K82" s="44"/>
      <c r="L82" s="44"/>
      <c r="M82" s="44"/>
      <c r="N82" s="44"/>
      <c r="O82" s="44"/>
      <c r="Q82" s="44"/>
      <c r="R82" s="44"/>
      <c r="S82" s="44"/>
      <c r="T82" s="44"/>
      <c r="U82" s="44"/>
      <c r="V82" s="44"/>
      <c r="W82" s="44"/>
      <c r="X82" s="44"/>
      <c r="Z82" s="44"/>
      <c r="AA82" s="44"/>
      <c r="AB82" s="44"/>
      <c r="AC82" s="44"/>
    </row>
    <row r="83" spans="3:29" x14ac:dyDescent="0.25">
      <c r="C83" s="44"/>
      <c r="D83" s="44"/>
      <c r="E83" s="44"/>
      <c r="F83" s="44"/>
      <c r="G83" s="44"/>
      <c r="H83" s="44"/>
      <c r="I83" s="44"/>
      <c r="J83" s="44"/>
      <c r="K83" s="44"/>
      <c r="L83" s="44"/>
      <c r="M83" s="44"/>
      <c r="N83" s="44"/>
      <c r="O83" s="44"/>
      <c r="Q83" s="44"/>
      <c r="R83" s="185"/>
      <c r="S83" s="44"/>
      <c r="T83" s="44"/>
      <c r="U83" s="44"/>
      <c r="V83" s="44"/>
      <c r="W83" s="44"/>
      <c r="X83" s="44"/>
      <c r="Z83" s="44"/>
      <c r="AA83" s="44"/>
      <c r="AB83" s="44"/>
      <c r="AC83" s="44"/>
    </row>
    <row r="84" spans="3:29" x14ac:dyDescent="0.25">
      <c r="C84" s="44"/>
      <c r="D84" s="44"/>
      <c r="E84" s="44"/>
      <c r="F84" s="44"/>
      <c r="G84" s="44"/>
      <c r="H84" s="44"/>
      <c r="I84" s="44"/>
      <c r="J84" s="44"/>
      <c r="K84" s="44"/>
      <c r="L84" s="44"/>
      <c r="M84" s="44"/>
      <c r="N84" s="44"/>
      <c r="O84" s="44"/>
      <c r="Q84" s="44"/>
      <c r="R84" s="186"/>
      <c r="S84" s="44"/>
      <c r="T84" s="44"/>
      <c r="U84" s="44"/>
      <c r="V84" s="44"/>
      <c r="W84" s="44"/>
      <c r="X84" s="44"/>
      <c r="Z84" s="44"/>
      <c r="AA84" s="44"/>
      <c r="AB84" s="44"/>
      <c r="AC84" s="44"/>
    </row>
    <row r="85" spans="3:29" x14ac:dyDescent="0.25">
      <c r="C85" s="44"/>
      <c r="D85" s="44"/>
      <c r="E85" s="44"/>
      <c r="F85" s="44"/>
      <c r="G85" s="44"/>
      <c r="H85" s="44"/>
      <c r="I85" s="44"/>
      <c r="J85" s="44"/>
      <c r="K85" s="44"/>
      <c r="L85" s="44"/>
      <c r="M85" s="44"/>
      <c r="N85" s="44"/>
      <c r="O85" s="44"/>
      <c r="Q85" s="44"/>
      <c r="R85" s="44"/>
      <c r="S85" s="187"/>
      <c r="T85" s="44"/>
      <c r="U85" s="44"/>
      <c r="V85" s="44"/>
      <c r="W85" s="44"/>
      <c r="X85" s="44"/>
      <c r="Z85" s="44"/>
      <c r="AA85" s="44"/>
      <c r="AB85" s="44"/>
      <c r="AC85" s="44"/>
    </row>
    <row r="86" spans="3:29" x14ac:dyDescent="0.25">
      <c r="C86" s="44"/>
      <c r="D86" s="44"/>
      <c r="E86" s="44"/>
      <c r="F86" s="44"/>
      <c r="G86" s="44"/>
      <c r="H86" s="44"/>
      <c r="I86" s="44"/>
      <c r="J86" s="44"/>
      <c r="K86" s="44"/>
      <c r="L86" s="44"/>
      <c r="M86" s="44"/>
      <c r="N86" s="44"/>
      <c r="O86" s="44"/>
      <c r="Q86" s="44"/>
      <c r="R86" s="44"/>
      <c r="S86" s="187"/>
      <c r="T86" s="44"/>
      <c r="U86" s="44"/>
      <c r="V86" s="44"/>
      <c r="W86" s="44"/>
      <c r="X86" s="44"/>
      <c r="Z86" s="44"/>
      <c r="AA86" s="44"/>
      <c r="AB86" s="44"/>
      <c r="AC86" s="44"/>
    </row>
    <row r="87" spans="3:29" x14ac:dyDescent="0.25">
      <c r="C87" s="44"/>
      <c r="D87" s="44"/>
      <c r="E87" s="44"/>
      <c r="F87" s="44"/>
      <c r="G87" s="44"/>
      <c r="H87" s="44"/>
      <c r="I87" s="44"/>
      <c r="J87" s="44"/>
      <c r="K87" s="44"/>
      <c r="L87" s="44"/>
      <c r="M87" s="44"/>
      <c r="N87" s="44"/>
      <c r="O87" s="44"/>
      <c r="Q87" s="44"/>
      <c r="R87" s="44"/>
      <c r="S87" s="187"/>
      <c r="T87" s="44"/>
      <c r="U87" s="44"/>
      <c r="V87" s="44"/>
      <c r="W87" s="44"/>
      <c r="X87" s="44"/>
      <c r="Z87" s="44"/>
      <c r="AA87" s="44"/>
      <c r="AB87" s="44"/>
      <c r="AC87" s="44"/>
    </row>
    <row r="88" spans="3:29" x14ac:dyDescent="0.25">
      <c r="C88" s="44"/>
      <c r="D88" s="44"/>
      <c r="E88" s="44"/>
      <c r="F88" s="44"/>
      <c r="G88" s="44"/>
      <c r="H88" s="44"/>
      <c r="I88" s="44"/>
      <c r="J88" s="44"/>
      <c r="K88" s="44"/>
      <c r="L88" s="44"/>
      <c r="M88" s="44"/>
      <c r="N88" s="44"/>
      <c r="O88" s="44"/>
      <c r="Q88" s="44"/>
      <c r="R88" s="44"/>
      <c r="S88" s="44"/>
      <c r="T88" s="44"/>
      <c r="U88" s="44"/>
      <c r="V88" s="44"/>
      <c r="W88" s="44"/>
      <c r="X88" s="44"/>
      <c r="Z88" s="44"/>
      <c r="AA88" s="44"/>
      <c r="AB88" s="44"/>
      <c r="AC88" s="44"/>
    </row>
    <row r="89" spans="3:29" x14ac:dyDescent="0.25">
      <c r="C89" s="44"/>
      <c r="D89" s="44"/>
      <c r="E89" s="44"/>
      <c r="F89" s="44"/>
      <c r="G89" s="44"/>
      <c r="H89" s="44"/>
      <c r="I89" s="44"/>
      <c r="J89" s="44"/>
      <c r="K89" s="44"/>
      <c r="L89" s="44"/>
      <c r="M89" s="44"/>
      <c r="N89" s="44"/>
      <c r="O89" s="44"/>
      <c r="Q89" s="44"/>
      <c r="R89" s="44"/>
      <c r="S89" s="44"/>
      <c r="T89" s="44"/>
      <c r="U89" s="44"/>
      <c r="V89" s="44"/>
      <c r="W89" s="44"/>
      <c r="X89" s="44"/>
      <c r="Z89" s="44"/>
      <c r="AA89" s="44"/>
      <c r="AB89" s="44"/>
      <c r="AC89" s="44"/>
    </row>
    <row r="90" spans="3:29" x14ac:dyDescent="0.25">
      <c r="C90" s="44"/>
      <c r="D90" s="44"/>
      <c r="E90" s="44"/>
      <c r="F90" s="44"/>
      <c r="G90" s="44"/>
      <c r="H90" s="44"/>
      <c r="I90" s="44"/>
      <c r="J90" s="44"/>
      <c r="K90" s="44"/>
      <c r="L90" s="44"/>
      <c r="M90" s="44"/>
      <c r="N90" s="44"/>
      <c r="O90" s="44"/>
      <c r="Q90" s="44"/>
      <c r="R90" s="44"/>
      <c r="S90" s="44"/>
      <c r="T90" s="44"/>
      <c r="U90" s="44"/>
      <c r="V90" s="44"/>
      <c r="W90" s="44"/>
      <c r="X90" s="44"/>
      <c r="Z90" s="44"/>
      <c r="AA90" s="44"/>
      <c r="AB90" s="44"/>
      <c r="AC90" s="44"/>
    </row>
    <row r="91" spans="3:29" x14ac:dyDescent="0.25">
      <c r="C91" s="44"/>
      <c r="D91" s="44"/>
      <c r="E91" s="44"/>
      <c r="F91" s="44"/>
      <c r="G91" s="44"/>
      <c r="H91" s="44"/>
      <c r="I91" s="44"/>
      <c r="J91" s="44"/>
      <c r="K91" s="44"/>
      <c r="L91" s="44"/>
      <c r="M91" s="44"/>
      <c r="N91" s="44"/>
      <c r="O91" s="44"/>
      <c r="Q91" s="44"/>
      <c r="R91" s="44"/>
      <c r="S91" s="44"/>
      <c r="T91" s="44"/>
      <c r="U91" s="44"/>
      <c r="V91" s="44"/>
      <c r="W91" s="44"/>
      <c r="X91" s="44"/>
      <c r="Z91" s="44"/>
      <c r="AA91" s="44"/>
      <c r="AB91" s="44"/>
      <c r="AC91" s="44"/>
    </row>
    <row r="92" spans="3:29" x14ac:dyDescent="0.25">
      <c r="C92" s="44"/>
      <c r="D92" s="44"/>
      <c r="E92" s="44"/>
      <c r="F92" s="44"/>
      <c r="G92" s="44"/>
      <c r="H92" s="44"/>
      <c r="I92" s="44"/>
      <c r="J92" s="44"/>
      <c r="K92" s="44"/>
      <c r="L92" s="44"/>
      <c r="M92" s="44"/>
      <c r="N92" s="44"/>
      <c r="O92" s="44"/>
      <c r="Q92" s="44"/>
      <c r="R92" s="44"/>
      <c r="S92" s="44"/>
      <c r="T92" s="44"/>
      <c r="U92" s="44"/>
      <c r="V92" s="44"/>
      <c r="W92" s="44"/>
      <c r="X92" s="44"/>
      <c r="Z92" s="44"/>
      <c r="AA92" s="44"/>
      <c r="AB92" s="44"/>
      <c r="AC92" s="44"/>
    </row>
    <row r="93" spans="3:29" x14ac:dyDescent="0.25">
      <c r="C93" s="44"/>
      <c r="D93" s="44"/>
      <c r="E93" s="44"/>
      <c r="F93" s="44"/>
      <c r="G93" s="44"/>
      <c r="H93" s="44"/>
      <c r="I93" s="44"/>
      <c r="J93" s="44"/>
      <c r="K93" s="44"/>
      <c r="L93" s="44"/>
      <c r="M93" s="44"/>
      <c r="N93" s="44"/>
      <c r="O93" s="44"/>
      <c r="Q93" s="44"/>
      <c r="R93" s="44"/>
      <c r="S93" s="44"/>
      <c r="T93" s="44"/>
      <c r="U93" s="44"/>
      <c r="V93" s="44"/>
      <c r="W93" s="44"/>
      <c r="X93" s="44"/>
      <c r="Z93" s="44"/>
      <c r="AA93" s="44"/>
      <c r="AB93" s="44"/>
      <c r="AC93" s="44"/>
    </row>
    <row r="94" spans="3:29" x14ac:dyDescent="0.25">
      <c r="C94" s="44"/>
      <c r="D94" s="44"/>
      <c r="E94" s="44"/>
      <c r="F94" s="44"/>
      <c r="G94" s="44"/>
      <c r="H94" s="44"/>
      <c r="I94" s="44"/>
      <c r="J94" s="44"/>
      <c r="K94" s="44"/>
      <c r="L94" s="44"/>
      <c r="M94" s="44"/>
      <c r="N94" s="44"/>
      <c r="O94" s="44"/>
      <c r="Q94" s="44"/>
      <c r="R94" s="44"/>
      <c r="S94" s="44"/>
      <c r="T94" s="44"/>
      <c r="U94" s="44"/>
      <c r="V94" s="44"/>
      <c r="W94" s="44"/>
      <c r="X94" s="44"/>
      <c r="Z94" s="44"/>
      <c r="AA94" s="44"/>
      <c r="AB94" s="44"/>
      <c r="AC94" s="44"/>
    </row>
    <row r="95" spans="3:29" x14ac:dyDescent="0.25">
      <c r="C95" s="44"/>
      <c r="D95" s="44"/>
      <c r="E95" s="44"/>
      <c r="F95" s="44"/>
      <c r="G95" s="44"/>
      <c r="H95" s="44"/>
      <c r="I95" s="44"/>
      <c r="J95" s="44"/>
      <c r="K95" s="44"/>
      <c r="L95" s="44"/>
      <c r="M95" s="44"/>
      <c r="N95" s="44"/>
      <c r="O95" s="44"/>
      <c r="Q95" s="44"/>
      <c r="R95" s="44"/>
      <c r="S95" s="44"/>
      <c r="T95" s="44"/>
      <c r="U95" s="44"/>
      <c r="V95" s="44"/>
      <c r="W95" s="44"/>
      <c r="X95" s="44"/>
      <c r="Z95" s="44"/>
      <c r="AA95" s="44"/>
      <c r="AB95" s="44"/>
      <c r="AC95" s="44"/>
    </row>
    <row r="96" spans="3:29" x14ac:dyDescent="0.25">
      <c r="C96" s="44"/>
      <c r="D96" s="44"/>
      <c r="E96" s="44"/>
      <c r="F96" s="44"/>
      <c r="G96" s="44"/>
      <c r="H96" s="44"/>
      <c r="I96" s="44"/>
      <c r="J96" s="44"/>
      <c r="K96" s="44"/>
      <c r="L96" s="44"/>
      <c r="M96" s="44"/>
      <c r="N96" s="44"/>
      <c r="O96" s="44"/>
      <c r="Q96" s="44"/>
      <c r="R96" s="44"/>
      <c r="S96" s="44"/>
      <c r="T96" s="44"/>
      <c r="U96" s="44"/>
      <c r="V96" s="44"/>
      <c r="W96" s="44"/>
      <c r="X96" s="44"/>
      <c r="Z96" s="44"/>
      <c r="AA96" s="44"/>
      <c r="AB96" s="44"/>
      <c r="AC96" s="44"/>
    </row>
    <row r="97" spans="3:29" x14ac:dyDescent="0.25">
      <c r="C97" s="44"/>
      <c r="D97" s="44"/>
      <c r="E97" s="44"/>
      <c r="F97" s="44"/>
      <c r="G97" s="44"/>
      <c r="H97" s="44"/>
      <c r="I97" s="44"/>
      <c r="J97" s="44"/>
      <c r="K97" s="44"/>
      <c r="L97" s="44"/>
      <c r="M97" s="44"/>
      <c r="N97" s="44"/>
      <c r="O97" s="44"/>
      <c r="Q97" s="44"/>
      <c r="R97" s="44"/>
      <c r="S97" s="44"/>
      <c r="T97" s="44"/>
      <c r="U97" s="44"/>
      <c r="V97" s="44"/>
      <c r="W97" s="44"/>
      <c r="X97" s="44"/>
      <c r="Z97" s="44"/>
      <c r="AA97" s="44"/>
      <c r="AB97" s="44"/>
      <c r="AC97" s="44"/>
    </row>
    <row r="98" spans="3:29" x14ac:dyDescent="0.25">
      <c r="C98" s="44"/>
      <c r="D98" s="44"/>
      <c r="E98" s="44"/>
      <c r="F98" s="44"/>
      <c r="G98" s="44"/>
      <c r="H98" s="44"/>
      <c r="I98" s="44"/>
      <c r="J98" s="44"/>
      <c r="K98" s="44"/>
      <c r="L98" s="44"/>
      <c r="M98" s="44"/>
      <c r="N98" s="44"/>
      <c r="O98" s="44"/>
      <c r="Q98" s="44"/>
      <c r="R98" s="44"/>
      <c r="S98" s="44"/>
      <c r="T98" s="44"/>
      <c r="U98" s="44"/>
      <c r="V98" s="44"/>
      <c r="W98" s="44"/>
      <c r="X98" s="44"/>
      <c r="Z98" s="44"/>
      <c r="AA98" s="44"/>
      <c r="AB98" s="44"/>
      <c r="AC98" s="44"/>
    </row>
    <row r="99" spans="3:29" x14ac:dyDescent="0.25">
      <c r="C99" s="44"/>
      <c r="D99" s="44"/>
      <c r="E99" s="44"/>
      <c r="F99" s="44"/>
      <c r="G99" s="44"/>
      <c r="H99" s="44"/>
      <c r="I99" s="44"/>
      <c r="J99" s="44"/>
      <c r="K99" s="44"/>
      <c r="L99" s="44"/>
      <c r="M99" s="44"/>
      <c r="N99" s="44"/>
      <c r="O99" s="44"/>
      <c r="Q99" s="44"/>
      <c r="R99" s="44"/>
      <c r="S99" s="44"/>
      <c r="T99" s="44"/>
      <c r="U99" s="44"/>
      <c r="V99" s="44"/>
      <c r="W99" s="44"/>
      <c r="X99" s="44"/>
      <c r="Z99" s="44"/>
      <c r="AA99" s="44"/>
      <c r="AB99" s="44"/>
      <c r="AC99" s="44"/>
    </row>
    <row r="100" spans="3:29" x14ac:dyDescent="0.25">
      <c r="C100" s="44"/>
      <c r="D100" s="44"/>
      <c r="E100" s="44"/>
      <c r="F100" s="44"/>
      <c r="G100" s="44"/>
      <c r="H100" s="44"/>
      <c r="I100" s="44"/>
      <c r="J100" s="44"/>
      <c r="K100" s="44"/>
      <c r="L100" s="44"/>
      <c r="M100" s="44"/>
      <c r="N100" s="44"/>
      <c r="O100" s="44"/>
      <c r="Q100" s="44"/>
      <c r="R100" s="44"/>
      <c r="S100" s="44"/>
      <c r="T100" s="44"/>
      <c r="U100" s="44"/>
      <c r="V100" s="44"/>
      <c r="W100" s="44"/>
      <c r="X100" s="44"/>
      <c r="Z100" s="44"/>
      <c r="AA100" s="44"/>
      <c r="AB100" s="44"/>
      <c r="AC100" s="44"/>
    </row>
    <row r="101" spans="3:29" x14ac:dyDescent="0.25">
      <c r="C101" s="44"/>
      <c r="D101" s="44"/>
      <c r="E101" s="44"/>
      <c r="F101" s="44"/>
      <c r="G101" s="44"/>
      <c r="H101" s="44"/>
      <c r="I101" s="44"/>
      <c r="J101" s="44"/>
      <c r="K101" s="44"/>
      <c r="L101" s="44"/>
      <c r="M101" s="44"/>
      <c r="N101" s="44"/>
      <c r="O101" s="44"/>
      <c r="Q101" s="44"/>
      <c r="R101" s="44"/>
      <c r="S101" s="44"/>
      <c r="T101" s="44"/>
      <c r="U101" s="44"/>
      <c r="V101" s="44"/>
      <c r="W101" s="44"/>
      <c r="X101" s="44"/>
      <c r="Z101" s="44"/>
      <c r="AA101" s="44"/>
      <c r="AB101" s="44"/>
      <c r="AC101" s="44"/>
    </row>
    <row r="102" spans="3:29" x14ac:dyDescent="0.25">
      <c r="C102" s="44"/>
      <c r="D102" s="44"/>
      <c r="E102" s="44"/>
      <c r="F102" s="44"/>
      <c r="G102" s="44"/>
      <c r="H102" s="44"/>
      <c r="I102" s="44"/>
      <c r="J102" s="44"/>
      <c r="K102" s="44"/>
      <c r="L102" s="44"/>
      <c r="M102" s="44"/>
      <c r="N102" s="44"/>
      <c r="O102" s="44"/>
      <c r="Q102" s="44"/>
      <c r="R102" s="44"/>
      <c r="S102" s="44"/>
      <c r="T102" s="44"/>
      <c r="U102" s="44"/>
      <c r="V102" s="44"/>
      <c r="W102" s="44"/>
      <c r="X102" s="44"/>
      <c r="Z102" s="44"/>
      <c r="AA102" s="44"/>
      <c r="AB102" s="44"/>
      <c r="AC102" s="44"/>
    </row>
    <row r="103" spans="3:29" x14ac:dyDescent="0.25">
      <c r="C103" s="44"/>
      <c r="D103" s="44"/>
      <c r="E103" s="44"/>
      <c r="F103" s="44"/>
      <c r="G103" s="44"/>
      <c r="H103" s="44"/>
      <c r="I103" s="44"/>
      <c r="J103" s="44"/>
      <c r="K103" s="44"/>
      <c r="L103" s="44"/>
      <c r="M103" s="44"/>
      <c r="N103" s="44"/>
      <c r="O103" s="44"/>
      <c r="Q103" s="44"/>
      <c r="R103" s="44"/>
      <c r="S103" s="44"/>
      <c r="T103" s="44"/>
      <c r="U103" s="44"/>
      <c r="V103" s="44"/>
      <c r="W103" s="44"/>
      <c r="X103" s="44"/>
      <c r="Z103" s="44"/>
      <c r="AA103" s="44"/>
      <c r="AB103" s="44"/>
      <c r="AC103" s="44"/>
    </row>
    <row r="104" spans="3:29" x14ac:dyDescent="0.25">
      <c r="C104" s="44"/>
      <c r="D104" s="44"/>
      <c r="E104" s="44"/>
      <c r="F104" s="44"/>
      <c r="G104" s="44"/>
      <c r="H104" s="44"/>
      <c r="I104" s="44"/>
      <c r="J104" s="44"/>
      <c r="K104" s="44"/>
      <c r="L104" s="44"/>
      <c r="M104" s="44"/>
      <c r="N104" s="44"/>
      <c r="O104" s="44"/>
      <c r="Q104" s="44"/>
      <c r="R104" s="44"/>
      <c r="S104" s="44"/>
      <c r="T104" s="44"/>
      <c r="U104" s="44"/>
      <c r="V104" s="44"/>
      <c r="W104" s="44"/>
      <c r="X104" s="44"/>
      <c r="Z104" s="44"/>
      <c r="AA104" s="44"/>
      <c r="AB104" s="44"/>
      <c r="AC104" s="44"/>
    </row>
    <row r="105" spans="3:29" x14ac:dyDescent="0.25">
      <c r="C105" s="44"/>
      <c r="D105" s="44"/>
      <c r="E105" s="44"/>
      <c r="F105" s="44"/>
      <c r="G105" s="44"/>
      <c r="H105" s="44"/>
      <c r="I105" s="44"/>
      <c r="J105" s="44"/>
      <c r="K105" s="44"/>
      <c r="L105" s="44"/>
      <c r="M105" s="44"/>
      <c r="N105" s="44"/>
      <c r="O105" s="44"/>
      <c r="Q105" s="44"/>
      <c r="R105" s="44"/>
      <c r="S105" s="44"/>
      <c r="T105" s="44"/>
      <c r="U105" s="44"/>
      <c r="V105" s="44"/>
      <c r="W105" s="44"/>
      <c r="X105" s="44"/>
      <c r="Z105" s="44"/>
      <c r="AA105" s="44"/>
      <c r="AB105" s="44"/>
      <c r="AC105" s="44"/>
    </row>
    <row r="106" spans="3:29" x14ac:dyDescent="0.25">
      <c r="C106" s="44"/>
      <c r="D106" s="44"/>
      <c r="E106" s="44"/>
      <c r="F106" s="44"/>
      <c r="G106" s="44"/>
      <c r="H106" s="44"/>
      <c r="I106" s="44"/>
      <c r="J106" s="44"/>
      <c r="K106" s="44"/>
      <c r="L106" s="44"/>
      <c r="M106" s="44"/>
      <c r="N106" s="44"/>
      <c r="O106" s="44"/>
      <c r="Q106" s="44"/>
      <c r="R106" s="44"/>
      <c r="S106" s="44"/>
      <c r="T106" s="44"/>
      <c r="U106" s="44"/>
      <c r="V106" s="44"/>
      <c r="W106" s="44"/>
      <c r="X106" s="44"/>
      <c r="Z106" s="44"/>
      <c r="AA106" s="44"/>
      <c r="AB106" s="44"/>
      <c r="AC106" s="44"/>
    </row>
    <row r="107" spans="3:29" x14ac:dyDescent="0.25">
      <c r="C107" s="44"/>
      <c r="D107" s="44"/>
      <c r="E107" s="44"/>
      <c r="F107" s="44"/>
      <c r="G107" s="44"/>
      <c r="H107" s="44"/>
      <c r="I107" s="44"/>
      <c r="J107" s="44"/>
      <c r="K107" s="44"/>
      <c r="L107" s="44"/>
      <c r="M107" s="44"/>
      <c r="N107" s="44"/>
      <c r="O107" s="44"/>
      <c r="Q107" s="44"/>
      <c r="R107" s="44"/>
      <c r="S107" s="44"/>
      <c r="T107" s="44"/>
      <c r="U107" s="44"/>
      <c r="V107" s="44"/>
      <c r="W107" s="44"/>
      <c r="X107" s="44"/>
      <c r="Z107" s="44"/>
      <c r="AA107" s="44"/>
      <c r="AB107" s="44"/>
      <c r="AC107" s="44"/>
    </row>
    <row r="108" spans="3:29" x14ac:dyDescent="0.25">
      <c r="C108" s="44"/>
      <c r="D108" s="44"/>
      <c r="E108" s="44"/>
      <c r="F108" s="44"/>
      <c r="G108" s="44"/>
      <c r="H108" s="44"/>
      <c r="I108" s="44"/>
      <c r="J108" s="44"/>
      <c r="K108" s="44"/>
      <c r="L108" s="44"/>
      <c r="M108" s="44"/>
      <c r="N108" s="44"/>
      <c r="O108" s="44"/>
      <c r="Q108" s="44"/>
      <c r="R108" s="44"/>
      <c r="S108" s="44"/>
      <c r="T108" s="44"/>
      <c r="U108" s="44"/>
      <c r="V108" s="44"/>
      <c r="W108" s="44"/>
      <c r="X108" s="44"/>
      <c r="Z108" s="44"/>
      <c r="AA108" s="44"/>
      <c r="AB108" s="44"/>
      <c r="AC108" s="44"/>
    </row>
    <row r="109" spans="3:29" x14ac:dyDescent="0.25">
      <c r="C109" s="44"/>
      <c r="D109" s="44"/>
      <c r="E109" s="44"/>
      <c r="F109" s="44"/>
      <c r="G109" s="44"/>
      <c r="H109" s="44"/>
      <c r="I109" s="44"/>
      <c r="J109" s="44"/>
      <c r="K109" s="44"/>
      <c r="L109" s="44"/>
      <c r="M109" s="44"/>
      <c r="N109" s="44"/>
      <c r="O109" s="44"/>
      <c r="Q109" s="44"/>
      <c r="R109" s="44"/>
      <c r="S109" s="44"/>
      <c r="T109" s="44"/>
      <c r="U109" s="44"/>
      <c r="V109" s="44"/>
      <c r="W109" s="44"/>
      <c r="X109" s="44"/>
      <c r="Z109" s="44"/>
      <c r="AA109" s="44"/>
      <c r="AB109" s="44"/>
      <c r="AC109" s="44"/>
    </row>
    <row r="110" spans="3:29" x14ac:dyDescent="0.25">
      <c r="C110" s="44"/>
      <c r="D110" s="44"/>
      <c r="E110" s="44"/>
      <c r="F110" s="44"/>
      <c r="G110" s="44"/>
      <c r="H110" s="44"/>
      <c r="I110" s="44"/>
      <c r="J110" s="44"/>
      <c r="K110" s="44"/>
      <c r="L110" s="44"/>
      <c r="M110" s="44"/>
      <c r="N110" s="44"/>
      <c r="O110" s="44"/>
      <c r="Q110" s="44"/>
      <c r="R110" s="44"/>
      <c r="S110" s="44"/>
      <c r="T110" s="44"/>
      <c r="U110" s="44"/>
      <c r="V110" s="44"/>
      <c r="W110" s="44"/>
      <c r="X110" s="44"/>
      <c r="Z110" s="44"/>
      <c r="AA110" s="44"/>
      <c r="AB110" s="44"/>
      <c r="AC110" s="44"/>
    </row>
    <row r="111" spans="3:29" x14ac:dyDescent="0.25">
      <c r="C111" s="44"/>
      <c r="D111" s="44"/>
      <c r="E111" s="44"/>
      <c r="F111" s="44"/>
      <c r="G111" s="44"/>
      <c r="H111" s="44"/>
      <c r="I111" s="44"/>
      <c r="J111" s="44"/>
      <c r="K111" s="44"/>
      <c r="L111" s="44"/>
      <c r="M111" s="44"/>
      <c r="N111" s="44"/>
      <c r="O111" s="44"/>
      <c r="Q111" s="44"/>
      <c r="R111" s="44"/>
      <c r="S111" s="44"/>
      <c r="T111" s="44"/>
      <c r="U111" s="44"/>
      <c r="V111" s="44"/>
      <c r="W111" s="44"/>
      <c r="X111" s="44"/>
      <c r="Z111" s="44"/>
      <c r="AA111" s="44"/>
      <c r="AB111" s="44"/>
      <c r="AC111" s="44"/>
    </row>
    <row r="112" spans="3:29" x14ac:dyDescent="0.25">
      <c r="C112" s="44"/>
      <c r="D112" s="44"/>
      <c r="E112" s="44"/>
      <c r="F112" s="44"/>
      <c r="G112" s="44"/>
      <c r="H112" s="44"/>
      <c r="I112" s="44"/>
      <c r="J112" s="44"/>
      <c r="K112" s="44"/>
      <c r="L112" s="44"/>
      <c r="M112" s="44"/>
      <c r="N112" s="44"/>
      <c r="O112" s="44"/>
      <c r="Q112" s="44"/>
      <c r="R112" s="44"/>
      <c r="S112" s="44"/>
      <c r="T112" s="44"/>
      <c r="U112" s="44"/>
      <c r="V112" s="44"/>
      <c r="W112" s="44"/>
      <c r="X112" s="44"/>
      <c r="Z112" s="44"/>
      <c r="AA112" s="44"/>
      <c r="AB112" s="44"/>
      <c r="AC112" s="44"/>
    </row>
    <row r="113" spans="3:29" x14ac:dyDescent="0.25">
      <c r="C113" s="44"/>
      <c r="D113" s="44"/>
      <c r="E113" s="44"/>
      <c r="F113" s="44"/>
      <c r="G113" s="44"/>
      <c r="H113" s="44"/>
      <c r="I113" s="44"/>
      <c r="J113" s="44"/>
      <c r="K113" s="44"/>
      <c r="L113" s="44"/>
      <c r="M113" s="44"/>
      <c r="N113" s="44"/>
      <c r="O113" s="44"/>
      <c r="Q113" s="44"/>
      <c r="R113" s="44"/>
      <c r="S113" s="44"/>
      <c r="T113" s="44"/>
      <c r="U113" s="44"/>
      <c r="V113" s="44"/>
      <c r="W113" s="44"/>
      <c r="X113" s="44"/>
      <c r="Z113" s="44"/>
      <c r="AA113" s="44"/>
      <c r="AB113" s="44"/>
      <c r="AC113" s="44"/>
    </row>
    <row r="114" spans="3:29" x14ac:dyDescent="0.25">
      <c r="C114" s="44"/>
      <c r="D114" s="44"/>
      <c r="E114" s="44"/>
      <c r="F114" s="44"/>
      <c r="G114" s="44"/>
      <c r="H114" s="44"/>
      <c r="I114" s="44"/>
      <c r="J114" s="44"/>
      <c r="K114" s="44"/>
      <c r="L114" s="44"/>
      <c r="M114" s="44"/>
      <c r="N114" s="44"/>
      <c r="O114" s="44"/>
      <c r="Q114" s="44"/>
      <c r="R114" s="44"/>
      <c r="S114" s="44"/>
      <c r="T114" s="44"/>
      <c r="U114" s="44"/>
      <c r="V114" s="44"/>
      <c r="W114" s="44"/>
      <c r="X114" s="44"/>
      <c r="Z114" s="44"/>
      <c r="AA114" s="44"/>
      <c r="AB114" s="44"/>
      <c r="AC114" s="44"/>
    </row>
    <row r="115" spans="3:29" x14ac:dyDescent="0.25">
      <c r="C115" s="44"/>
      <c r="D115" s="44"/>
      <c r="E115" s="44"/>
      <c r="F115" s="44"/>
      <c r="G115" s="44"/>
      <c r="H115" s="44"/>
      <c r="I115" s="44"/>
      <c r="J115" s="44"/>
      <c r="K115" s="44"/>
      <c r="L115" s="44"/>
      <c r="M115" s="44"/>
      <c r="N115" s="44"/>
      <c r="O115" s="44"/>
      <c r="Q115" s="44"/>
      <c r="R115" s="44"/>
      <c r="S115" s="44"/>
      <c r="T115" s="44"/>
      <c r="U115" s="44"/>
      <c r="V115" s="44"/>
      <c r="W115" s="44"/>
      <c r="X115" s="44"/>
      <c r="Z115" s="44"/>
      <c r="AA115" s="44"/>
      <c r="AB115" s="44"/>
      <c r="AC115" s="44"/>
    </row>
  </sheetData>
  <conditionalFormatting sqref="N32">
    <cfRule type="cellIs" dxfId="34" priority="16" operator="greaterThan">
      <formula>2</formula>
    </cfRule>
  </conditionalFormatting>
  <conditionalFormatting sqref="N63">
    <cfRule type="cellIs" dxfId="33" priority="13" operator="lessThan">
      <formula>2</formula>
    </cfRule>
  </conditionalFormatting>
  <conditionalFormatting sqref="N69">
    <cfRule type="cellIs" dxfId="32" priority="11" operator="equal">
      <formula>1</formula>
    </cfRule>
    <cfRule type="cellIs" dxfId="31" priority="12" operator="greaterThan">
      <formula>0</formula>
    </cfRule>
  </conditionalFormatting>
  <conditionalFormatting sqref="N46">
    <cfRule type="cellIs" dxfId="30" priority="2" operator="lessThan">
      <formula>2</formula>
    </cfRule>
  </conditionalFormatting>
  <dataValidations count="1">
    <dataValidation type="list" allowBlank="1" showInputMessage="1" showErrorMessage="1" sqref="N65 N75 N53 N71 N59 N24 N10 N35 N29 N17 N42">
      <formula1>$AA$15:$AA$16</formula1>
    </dataValidation>
  </dataValidations>
  <hyperlinks>
    <hyperlink ref="F15:I15" r:id="rId1" display="www.kwaliteitsregisterparamedici.nl "/>
    <hyperlink ref="F40" r:id="rId2"/>
    <hyperlink ref="F40:I40" r:id="rId3" display="Logopedische standaarden 1e lijn, blz 18"/>
    <hyperlink ref="K36:N36" r:id="rId4" display="Notitie praktijk logopedie op school"/>
    <hyperlink ref="N56" location="Start_3.12_3.13" tooltip="Start vraag 3.12" display="START"/>
    <hyperlink ref="N61" location="Start_3.12_3.13" tooltip="Start vraag 3.13" display="START"/>
    <hyperlink ref="N67" location="Start_3.14_3.16" tooltip="Start vraag 3.14" display="START"/>
    <hyperlink ref="N73" location="Start_3.14_3.16" tooltip="Start vraag 3.15" display="START"/>
    <hyperlink ref="N77" location="Start_3.14_3.16" tooltip="Start vraag 3.16" display="START"/>
    <hyperlink ref="F26:K26" r:id="rId5" display="Dossier kindermishandeling en huiselijk geweld"/>
    <hyperlink ref="F56:H56" r:id="rId6" display="Dossier Wet- en Regelgeving"/>
    <hyperlink ref="F57:G57" r:id="rId7" display="Praktijkvoering"/>
    <hyperlink ref="F61:H61" r:id="rId8" display="Dossier Wet- en Regelgeving"/>
    <hyperlink ref="F67:G67" r:id="rId9" display="Inrichtingseisen"/>
    <hyperlink ref="F73:H73" r:id="rId10" display="Format Calamiteitenplan"/>
    <hyperlink ref="F22" r:id="rId11"/>
    <hyperlink ref="F23" r:id="rId12"/>
    <hyperlink ref="F26" r:id="rId13"/>
    <hyperlink ref="F56" r:id="rId14"/>
    <hyperlink ref="F57" r:id="rId15"/>
    <hyperlink ref="F61" r:id="rId16"/>
    <hyperlink ref="F67" r:id="rId17"/>
    <hyperlink ref="F44" r:id="rId18" display="Logopedische standaarden 1e lijn, blz 18"/>
    <hyperlink ref="F44:I44" r:id="rId19" display="Logopedische standaarden 1e lijn, blz 18"/>
    <hyperlink ref="F44:K44" r:id="rId20" display="Logopedische standaarden 1e lijn, onderdeel Beheer."/>
    <hyperlink ref="F31" r:id="rId21"/>
    <hyperlink ref="F73" r:id="rId22"/>
  </hyperlinks>
  <pageMargins left="0.70866141732283472" right="0.70866141732283472" top="0.74803149606299213" bottom="0.74803149606299213" header="0.31496062992125984" footer="0.31496062992125984"/>
  <pageSetup paperSize="9" orientation="landscape" r:id="rId23"/>
  <drawing r:id="rId2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51"/>
  <sheetViews>
    <sheetView topLeftCell="A28" workbookViewId="0">
      <selection activeCell="AX38" sqref="AX38"/>
    </sheetView>
  </sheetViews>
  <sheetFormatPr defaultColWidth="9.140625" defaultRowHeight="15" x14ac:dyDescent="0.25"/>
  <cols>
    <col min="1" max="13" width="4.7109375" style="45" customWidth="1"/>
    <col min="14" max="14" width="2.7109375" style="45" customWidth="1"/>
    <col min="15" max="15" width="4.7109375" style="45" customWidth="1"/>
    <col min="16" max="16" width="2.7109375" style="45" customWidth="1"/>
    <col min="17" max="17" width="4.7109375" style="45" customWidth="1"/>
    <col min="18" max="18" width="2.7109375" style="45" customWidth="1"/>
    <col min="19" max="19" width="4.7109375" style="45" customWidth="1"/>
    <col min="20" max="20" width="2.7109375" style="45" customWidth="1"/>
    <col min="21" max="21" width="4.7109375" style="45" customWidth="1"/>
    <col min="22" max="22" width="2.7109375" style="45" customWidth="1"/>
    <col min="23" max="23" width="4.7109375" style="45" customWidth="1"/>
    <col min="24" max="24" width="2.7109375" style="45" customWidth="1"/>
    <col min="25" max="25" width="4.7109375" style="45" customWidth="1"/>
    <col min="26" max="26" width="2.7109375" style="45" customWidth="1"/>
    <col min="27" max="27" width="4.7109375" style="45" customWidth="1"/>
    <col min="28" max="28" width="2.7109375" style="45" customWidth="1"/>
    <col min="29" max="29" width="4.7109375" style="45" customWidth="1"/>
    <col min="30" max="30" width="2.7109375" style="45" customWidth="1"/>
    <col min="31" max="31" width="4.7109375" style="45" customWidth="1"/>
    <col min="32" max="32" width="2.7109375" style="45" customWidth="1"/>
    <col min="33" max="33" width="4.7109375" style="45" customWidth="1"/>
    <col min="34" max="34" width="2.7109375" style="45" customWidth="1"/>
    <col min="35" max="35" width="4.7109375" style="45" customWidth="1"/>
    <col min="36" max="36" width="2.7109375" style="45" customWidth="1"/>
    <col min="37" max="37" width="4.7109375" style="45" customWidth="1"/>
    <col min="38" max="38" width="2.7109375" style="45" customWidth="1"/>
    <col min="39" max="39" width="4.7109375" style="45" customWidth="1"/>
    <col min="40" max="40" width="2.7109375" style="45" customWidth="1"/>
    <col min="41" max="45" width="4.7109375" style="45" customWidth="1"/>
    <col min="46" max="16384" width="9.140625" style="45"/>
  </cols>
  <sheetData>
    <row r="1" spans="1:46" x14ac:dyDescent="0.25">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row>
    <row r="2" spans="1:46" ht="23.25" x14ac:dyDescent="0.35">
      <c r="A2" s="25"/>
      <c r="B2" s="116"/>
      <c r="C2" s="117" t="s">
        <v>3</v>
      </c>
      <c r="D2" s="116"/>
      <c r="E2" s="116"/>
      <c r="F2" s="116"/>
      <c r="G2" s="116"/>
      <c r="H2" s="116"/>
      <c r="I2" s="116"/>
      <c r="J2" s="116"/>
      <c r="K2" s="116"/>
      <c r="L2" s="116"/>
      <c r="M2" s="116"/>
      <c r="N2" s="116"/>
      <c r="O2" s="116"/>
      <c r="P2" s="116"/>
      <c r="Q2" s="116"/>
      <c r="R2" s="116"/>
      <c r="S2" s="116"/>
      <c r="T2" s="116"/>
      <c r="U2" s="116"/>
      <c r="V2" s="116"/>
      <c r="W2" s="116"/>
      <c r="X2" s="116"/>
      <c r="Y2" s="116"/>
      <c r="Z2" s="25"/>
      <c r="AA2" s="25"/>
      <c r="AB2" s="116"/>
      <c r="AC2" s="25"/>
      <c r="AD2" s="25"/>
      <c r="AE2" s="39" t="s">
        <v>114</v>
      </c>
      <c r="AF2" s="39"/>
      <c r="AG2" s="39"/>
      <c r="AH2" s="39"/>
      <c r="AI2" s="39"/>
      <c r="AJ2" s="39"/>
      <c r="AK2" s="39"/>
      <c r="AL2" s="39"/>
      <c r="AM2" s="39"/>
      <c r="AN2" s="39"/>
      <c r="AO2" s="118" t="s">
        <v>115</v>
      </c>
      <c r="AP2" s="25"/>
      <c r="AQ2" s="25"/>
      <c r="AR2" s="25"/>
      <c r="AS2" s="25"/>
      <c r="AT2" s="25"/>
    </row>
    <row r="3" spans="1:46" x14ac:dyDescent="0.25">
      <c r="A3" s="25"/>
      <c r="B3" s="119"/>
      <c r="C3" s="119"/>
      <c r="D3" s="119"/>
      <c r="E3" s="120"/>
      <c r="F3" s="120"/>
      <c r="G3" s="120"/>
      <c r="H3" s="120"/>
      <c r="I3" s="120"/>
      <c r="J3" s="120"/>
      <c r="K3" s="120"/>
      <c r="L3" s="120"/>
      <c r="M3" s="120"/>
      <c r="N3" s="120"/>
      <c r="O3" s="120"/>
      <c r="P3" s="120"/>
      <c r="Q3" s="120"/>
      <c r="R3" s="120"/>
      <c r="S3" s="120"/>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row>
    <row r="4" spans="1:46" ht="18.75" x14ac:dyDescent="0.3">
      <c r="A4" s="25"/>
      <c r="B4" s="25"/>
      <c r="C4" s="121" t="s">
        <v>116</v>
      </c>
      <c r="D4" s="25"/>
      <c r="E4" s="25"/>
      <c r="F4" s="25"/>
      <c r="G4" s="25"/>
      <c r="H4" s="25"/>
      <c r="I4" s="25"/>
      <c r="J4" s="25"/>
      <c r="K4" s="121" t="s">
        <v>117</v>
      </c>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row>
    <row r="5" spans="1:46" x14ac:dyDescent="0.25">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row>
    <row r="6" spans="1:46" x14ac:dyDescent="0.25">
      <c r="A6" s="25"/>
      <c r="B6" s="26"/>
      <c r="C6" s="122" t="s">
        <v>118</v>
      </c>
      <c r="D6" s="123"/>
      <c r="E6" s="123"/>
      <c r="F6" s="123"/>
      <c r="G6" s="123"/>
      <c r="H6" s="123"/>
      <c r="I6" s="123"/>
      <c r="J6" s="124"/>
      <c r="K6" s="39"/>
      <c r="L6" s="39"/>
      <c r="M6" s="23">
        <v>1</v>
      </c>
      <c r="N6" s="23"/>
      <c r="O6" s="23">
        <v>2</v>
      </c>
      <c r="P6" s="23"/>
      <c r="Q6" s="23">
        <v>3</v>
      </c>
      <c r="R6" s="23"/>
      <c r="S6" s="23">
        <v>4</v>
      </c>
      <c r="T6" s="23"/>
      <c r="U6" s="23">
        <v>5</v>
      </c>
      <c r="V6" s="23"/>
      <c r="W6" s="23">
        <v>6</v>
      </c>
      <c r="X6" s="24"/>
      <c r="Y6" s="24">
        <v>7</v>
      </c>
      <c r="Z6" s="24"/>
      <c r="AA6" s="24">
        <v>8</v>
      </c>
      <c r="AB6" s="24"/>
      <c r="AC6" s="24">
        <v>9</v>
      </c>
      <c r="AD6" s="24"/>
      <c r="AE6" s="24">
        <v>10</v>
      </c>
      <c r="AF6" s="24"/>
      <c r="AG6" s="24">
        <v>11</v>
      </c>
      <c r="AH6" s="24"/>
      <c r="AI6" s="24">
        <v>12</v>
      </c>
      <c r="AJ6" s="24"/>
      <c r="AK6" s="24">
        <v>13</v>
      </c>
      <c r="AL6" s="24"/>
      <c r="AM6" s="24">
        <v>14</v>
      </c>
      <c r="AN6" s="24"/>
      <c r="AO6" s="24">
        <v>15</v>
      </c>
      <c r="AP6" s="25"/>
      <c r="AQ6" s="25"/>
      <c r="AR6" s="25"/>
      <c r="AS6" s="25"/>
      <c r="AT6" s="25"/>
    </row>
    <row r="7" spans="1:46" x14ac:dyDescent="0.25">
      <c r="A7" s="25"/>
      <c r="B7" s="26"/>
      <c r="C7" s="125" t="s">
        <v>119</v>
      </c>
      <c r="D7" s="26"/>
      <c r="E7" s="26"/>
      <c r="F7" s="26"/>
      <c r="G7" s="26"/>
      <c r="H7" s="26"/>
      <c r="I7" s="26"/>
      <c r="J7" s="26"/>
      <c r="K7" s="25"/>
      <c r="L7" s="25"/>
      <c r="M7" s="19"/>
      <c r="N7" s="20"/>
      <c r="O7" s="21"/>
      <c r="P7" s="20"/>
      <c r="Q7" s="21"/>
      <c r="R7" s="20"/>
      <c r="S7" s="21"/>
      <c r="T7" s="20"/>
      <c r="U7" s="21"/>
      <c r="V7" s="20"/>
      <c r="W7" s="19"/>
      <c r="X7" s="22"/>
      <c r="Y7" s="19"/>
      <c r="Z7" s="22"/>
      <c r="AA7" s="19"/>
      <c r="AB7" s="22"/>
      <c r="AC7" s="19"/>
      <c r="AD7" s="22"/>
      <c r="AE7" s="19"/>
      <c r="AF7" s="22"/>
      <c r="AG7" s="19"/>
      <c r="AH7" s="22"/>
      <c r="AI7" s="19"/>
      <c r="AJ7" s="22"/>
      <c r="AK7" s="19"/>
      <c r="AL7" s="22"/>
      <c r="AM7" s="19"/>
      <c r="AN7" s="22"/>
      <c r="AO7" s="19"/>
      <c r="AP7" s="25"/>
      <c r="AQ7" s="25"/>
      <c r="AR7" s="25"/>
      <c r="AS7" s="25"/>
      <c r="AT7" s="25"/>
    </row>
    <row r="8" spans="1:46" x14ac:dyDescent="0.25">
      <c r="A8" s="25"/>
      <c r="B8" s="26"/>
      <c r="C8" s="125" t="s">
        <v>120</v>
      </c>
      <c r="D8" s="26"/>
      <c r="E8" s="26"/>
      <c r="F8" s="26"/>
      <c r="G8" s="26"/>
      <c r="H8" s="26"/>
      <c r="I8" s="26"/>
      <c r="J8" s="26"/>
      <c r="K8" s="25"/>
      <c r="L8" s="25"/>
      <c r="M8" s="19"/>
      <c r="N8" s="20"/>
      <c r="O8" s="21"/>
      <c r="P8" s="20"/>
      <c r="Q8" s="21"/>
      <c r="R8" s="20"/>
      <c r="S8" s="21"/>
      <c r="T8" s="20"/>
      <c r="U8" s="21"/>
      <c r="V8" s="20"/>
      <c r="W8" s="19"/>
      <c r="X8" s="22"/>
      <c r="Y8" s="19"/>
      <c r="Z8" s="22"/>
      <c r="AA8" s="19"/>
      <c r="AB8" s="22"/>
      <c r="AC8" s="19"/>
      <c r="AD8" s="22"/>
      <c r="AE8" s="19"/>
      <c r="AF8" s="22"/>
      <c r="AG8" s="19"/>
      <c r="AH8" s="22"/>
      <c r="AI8" s="19"/>
      <c r="AJ8" s="22"/>
      <c r="AK8" s="19"/>
      <c r="AL8" s="22"/>
      <c r="AM8" s="19"/>
      <c r="AN8" s="22"/>
      <c r="AO8" s="19"/>
      <c r="AP8" s="25"/>
      <c r="AQ8" s="25"/>
      <c r="AR8" s="25"/>
      <c r="AS8" s="25"/>
      <c r="AT8" s="25"/>
    </row>
    <row r="9" spans="1:46" x14ac:dyDescent="0.25">
      <c r="A9" s="25"/>
      <c r="B9" s="26"/>
      <c r="C9" s="125" t="s">
        <v>121</v>
      </c>
      <c r="D9" s="26"/>
      <c r="E9" s="26"/>
      <c r="F9" s="26"/>
      <c r="G9" s="26"/>
      <c r="H9" s="26"/>
      <c r="I9" s="26"/>
      <c r="J9" s="26"/>
      <c r="K9" s="25"/>
      <c r="L9" s="25"/>
      <c r="M9" s="19"/>
      <c r="N9" s="20"/>
      <c r="O9" s="21"/>
      <c r="P9" s="20"/>
      <c r="Q9" s="21"/>
      <c r="R9" s="20"/>
      <c r="S9" s="21"/>
      <c r="T9" s="20"/>
      <c r="U9" s="21"/>
      <c r="V9" s="20"/>
      <c r="W9" s="19"/>
      <c r="X9" s="22"/>
      <c r="Y9" s="19"/>
      <c r="Z9" s="22"/>
      <c r="AA9" s="19"/>
      <c r="AB9" s="22"/>
      <c r="AC9" s="19"/>
      <c r="AD9" s="22"/>
      <c r="AE9" s="19"/>
      <c r="AF9" s="22"/>
      <c r="AG9" s="19"/>
      <c r="AH9" s="22"/>
      <c r="AI9" s="19"/>
      <c r="AJ9" s="22"/>
      <c r="AK9" s="19"/>
      <c r="AL9" s="22"/>
      <c r="AM9" s="19"/>
      <c r="AN9" s="22"/>
      <c r="AO9" s="19"/>
      <c r="AP9" s="25"/>
      <c r="AQ9" s="25"/>
      <c r="AR9" s="25"/>
      <c r="AS9" s="25"/>
      <c r="AT9" s="25"/>
    </row>
    <row r="10" spans="1:46" x14ac:dyDescent="0.25">
      <c r="A10" s="25"/>
      <c r="B10" s="26"/>
      <c r="C10" s="125" t="s">
        <v>363</v>
      </c>
      <c r="D10" s="26"/>
      <c r="E10" s="26"/>
      <c r="F10" s="26"/>
      <c r="G10" s="26"/>
      <c r="H10" s="26"/>
      <c r="I10" s="26"/>
      <c r="J10" s="26"/>
      <c r="K10" s="25"/>
      <c r="L10" s="25"/>
      <c r="M10" s="19"/>
      <c r="N10" s="20"/>
      <c r="O10" s="21"/>
      <c r="P10" s="20"/>
      <c r="Q10" s="21"/>
      <c r="R10" s="20"/>
      <c r="S10" s="21"/>
      <c r="T10" s="20"/>
      <c r="U10" s="21"/>
      <c r="V10" s="20"/>
      <c r="W10" s="19"/>
      <c r="X10" s="22"/>
      <c r="Y10" s="19"/>
      <c r="Z10" s="22"/>
      <c r="AA10" s="19"/>
      <c r="AB10" s="22"/>
      <c r="AC10" s="19"/>
      <c r="AD10" s="22"/>
      <c r="AE10" s="19"/>
      <c r="AF10" s="22"/>
      <c r="AG10" s="19"/>
      <c r="AH10" s="22"/>
      <c r="AI10" s="19"/>
      <c r="AJ10" s="22"/>
      <c r="AK10" s="19"/>
      <c r="AL10" s="22"/>
      <c r="AM10" s="19"/>
      <c r="AN10" s="22"/>
      <c r="AO10" s="19"/>
      <c r="AP10" s="25"/>
      <c r="AQ10" s="25"/>
      <c r="AR10" s="25"/>
      <c r="AS10" s="25"/>
      <c r="AT10" s="25"/>
    </row>
    <row r="11" spans="1:46" x14ac:dyDescent="0.25">
      <c r="A11" s="26"/>
      <c r="B11" s="26"/>
      <c r="C11" s="125" t="s">
        <v>122</v>
      </c>
      <c r="D11" s="26"/>
      <c r="E11" s="26"/>
      <c r="F11" s="26"/>
      <c r="G11" s="26"/>
      <c r="H11" s="26"/>
      <c r="I11" s="26"/>
      <c r="J11" s="26"/>
      <c r="K11" s="25"/>
      <c r="L11" s="25"/>
      <c r="M11" s="19"/>
      <c r="N11" s="20"/>
      <c r="O11" s="21"/>
      <c r="P11" s="20"/>
      <c r="Q11" s="21"/>
      <c r="R11" s="20"/>
      <c r="S11" s="21"/>
      <c r="T11" s="20"/>
      <c r="U11" s="21"/>
      <c r="V11" s="20"/>
      <c r="W11" s="19"/>
      <c r="X11" s="22"/>
      <c r="Y11" s="19"/>
      <c r="Z11" s="22"/>
      <c r="AA11" s="19"/>
      <c r="AB11" s="22"/>
      <c r="AC11" s="19"/>
      <c r="AD11" s="22"/>
      <c r="AE11" s="19"/>
      <c r="AF11" s="22"/>
      <c r="AG11" s="19"/>
      <c r="AH11" s="22"/>
      <c r="AI11" s="19"/>
      <c r="AJ11" s="22"/>
      <c r="AK11" s="19"/>
      <c r="AL11" s="22"/>
      <c r="AM11" s="19"/>
      <c r="AN11" s="22"/>
      <c r="AO11" s="19"/>
      <c r="AP11" s="25"/>
      <c r="AQ11" s="25"/>
      <c r="AR11" s="25"/>
      <c r="AS11" s="25"/>
      <c r="AT11" s="25"/>
    </row>
    <row r="12" spans="1:46" x14ac:dyDescent="0.25">
      <c r="A12" s="26"/>
      <c r="B12" s="26"/>
      <c r="C12" s="26"/>
      <c r="D12" s="26"/>
      <c r="E12" s="26"/>
      <c r="F12" s="26"/>
      <c r="G12" s="26"/>
      <c r="H12" s="26"/>
      <c r="I12" s="26"/>
      <c r="J12" s="26"/>
      <c r="K12" s="25"/>
      <c r="L12" s="25"/>
      <c r="M12" s="20"/>
      <c r="N12" s="20"/>
      <c r="O12" s="20"/>
      <c r="P12" s="20"/>
      <c r="Q12" s="20"/>
      <c r="R12" s="20"/>
      <c r="S12" s="20"/>
      <c r="T12" s="20"/>
      <c r="U12" s="20"/>
      <c r="V12" s="20"/>
      <c r="W12" s="20"/>
      <c r="X12" s="22"/>
      <c r="Y12" s="20"/>
      <c r="Z12" s="22"/>
      <c r="AA12" s="20"/>
      <c r="AB12" s="22"/>
      <c r="AC12" s="20"/>
      <c r="AD12" s="22"/>
      <c r="AE12" s="20"/>
      <c r="AF12" s="22"/>
      <c r="AG12" s="20"/>
      <c r="AH12" s="22"/>
      <c r="AI12" s="20"/>
      <c r="AJ12" s="22"/>
      <c r="AK12" s="20"/>
      <c r="AL12" s="22"/>
      <c r="AM12" s="20"/>
      <c r="AN12" s="22"/>
      <c r="AO12" s="20"/>
      <c r="AP12" s="25"/>
      <c r="AQ12" s="25"/>
      <c r="AR12" s="25"/>
      <c r="AS12" s="25"/>
      <c r="AT12" s="25"/>
    </row>
    <row r="13" spans="1:46" x14ac:dyDescent="0.25">
      <c r="A13" s="26"/>
      <c r="B13" s="26"/>
      <c r="C13" s="124" t="s">
        <v>123</v>
      </c>
      <c r="D13" s="126"/>
      <c r="E13" s="126"/>
      <c r="F13" s="126"/>
      <c r="G13" s="126"/>
      <c r="H13" s="126"/>
      <c r="I13" s="126"/>
      <c r="J13" s="124"/>
      <c r="K13" s="39"/>
      <c r="L13" s="39"/>
      <c r="M13" s="23">
        <v>1</v>
      </c>
      <c r="N13" s="23"/>
      <c r="O13" s="23">
        <v>2</v>
      </c>
      <c r="P13" s="23"/>
      <c r="Q13" s="23">
        <v>3</v>
      </c>
      <c r="R13" s="23"/>
      <c r="S13" s="23">
        <v>4</v>
      </c>
      <c r="T13" s="23"/>
      <c r="U13" s="23">
        <v>5</v>
      </c>
      <c r="V13" s="23"/>
      <c r="W13" s="23">
        <v>6</v>
      </c>
      <c r="X13" s="24"/>
      <c r="Y13" s="24">
        <v>7</v>
      </c>
      <c r="Z13" s="24"/>
      <c r="AA13" s="24">
        <v>8</v>
      </c>
      <c r="AB13" s="24"/>
      <c r="AC13" s="24">
        <v>9</v>
      </c>
      <c r="AD13" s="24"/>
      <c r="AE13" s="24">
        <v>10</v>
      </c>
      <c r="AF13" s="24"/>
      <c r="AG13" s="24">
        <v>11</v>
      </c>
      <c r="AH13" s="24"/>
      <c r="AI13" s="24">
        <v>12</v>
      </c>
      <c r="AJ13" s="24"/>
      <c r="AK13" s="24">
        <v>13</v>
      </c>
      <c r="AL13" s="24"/>
      <c r="AM13" s="24">
        <v>14</v>
      </c>
      <c r="AN13" s="24"/>
      <c r="AO13" s="24">
        <v>15</v>
      </c>
      <c r="AP13" s="25"/>
      <c r="AQ13" s="25"/>
      <c r="AR13" s="25"/>
      <c r="AS13" s="25"/>
      <c r="AT13" s="25"/>
    </row>
    <row r="14" spans="1:46" x14ac:dyDescent="0.25">
      <c r="A14" s="26"/>
      <c r="B14" s="26"/>
      <c r="C14" s="125" t="s">
        <v>124</v>
      </c>
      <c r="D14" s="26"/>
      <c r="E14" s="26"/>
      <c r="F14" s="26"/>
      <c r="G14" s="26"/>
      <c r="H14" s="26"/>
      <c r="I14" s="26"/>
      <c r="J14" s="26"/>
      <c r="K14" s="25"/>
      <c r="L14" s="25"/>
      <c r="M14" s="21"/>
      <c r="N14" s="20"/>
      <c r="O14" s="21"/>
      <c r="P14" s="20"/>
      <c r="Q14" s="21"/>
      <c r="R14" s="20"/>
      <c r="S14" s="19"/>
      <c r="T14" s="20"/>
      <c r="U14" s="19"/>
      <c r="V14" s="20"/>
      <c r="W14" s="19"/>
      <c r="X14" s="22"/>
      <c r="Y14" s="19"/>
      <c r="Z14" s="22"/>
      <c r="AA14" s="19"/>
      <c r="AB14" s="22"/>
      <c r="AC14" s="19"/>
      <c r="AD14" s="22"/>
      <c r="AE14" s="19"/>
      <c r="AF14" s="22"/>
      <c r="AG14" s="19"/>
      <c r="AH14" s="22"/>
      <c r="AI14" s="19"/>
      <c r="AJ14" s="22"/>
      <c r="AK14" s="19"/>
      <c r="AL14" s="22"/>
      <c r="AM14" s="19"/>
      <c r="AN14" s="22"/>
      <c r="AO14" s="19"/>
      <c r="AP14" s="25"/>
      <c r="AQ14" s="25"/>
      <c r="AR14" s="25"/>
      <c r="AS14" s="25"/>
      <c r="AT14" s="25"/>
    </row>
    <row r="15" spans="1:46" x14ac:dyDescent="0.25">
      <c r="A15" s="26"/>
      <c r="B15" s="26"/>
      <c r="C15" s="26"/>
      <c r="D15" s="26"/>
      <c r="E15" s="26"/>
      <c r="F15" s="26"/>
      <c r="G15" s="26"/>
      <c r="H15" s="26"/>
      <c r="I15" s="26"/>
      <c r="J15" s="26"/>
      <c r="K15" s="25"/>
      <c r="L15" s="25"/>
      <c r="M15" s="20"/>
      <c r="N15" s="20"/>
      <c r="O15" s="20"/>
      <c r="P15" s="20"/>
      <c r="Q15" s="20"/>
      <c r="R15" s="20"/>
      <c r="S15" s="20"/>
      <c r="T15" s="20"/>
      <c r="U15" s="20"/>
      <c r="V15" s="20"/>
      <c r="W15" s="20"/>
      <c r="X15" s="22"/>
      <c r="Y15" s="20"/>
      <c r="Z15" s="22"/>
      <c r="AA15" s="20"/>
      <c r="AB15" s="22"/>
      <c r="AC15" s="20"/>
      <c r="AD15" s="22"/>
      <c r="AE15" s="20"/>
      <c r="AF15" s="22"/>
      <c r="AG15" s="20"/>
      <c r="AH15" s="22"/>
      <c r="AI15" s="20"/>
      <c r="AJ15" s="22"/>
      <c r="AK15" s="20"/>
      <c r="AL15" s="22"/>
      <c r="AM15" s="20"/>
      <c r="AN15" s="22"/>
      <c r="AO15" s="20"/>
      <c r="AP15" s="25"/>
      <c r="AQ15" s="25"/>
      <c r="AR15" s="25"/>
      <c r="AS15" s="25"/>
      <c r="AT15" s="25"/>
    </row>
    <row r="16" spans="1:46" x14ac:dyDescent="0.25">
      <c r="A16" s="26"/>
      <c r="B16" s="26"/>
      <c r="C16" s="124" t="s">
        <v>125</v>
      </c>
      <c r="D16" s="126"/>
      <c r="E16" s="126"/>
      <c r="F16" s="126"/>
      <c r="G16" s="126"/>
      <c r="H16" s="126"/>
      <c r="I16" s="126"/>
      <c r="J16" s="124"/>
      <c r="K16" s="39"/>
      <c r="L16" s="39"/>
      <c r="M16" s="23">
        <v>1</v>
      </c>
      <c r="N16" s="23"/>
      <c r="O16" s="23">
        <v>2</v>
      </c>
      <c r="P16" s="23"/>
      <c r="Q16" s="23">
        <v>3</v>
      </c>
      <c r="R16" s="23"/>
      <c r="S16" s="23">
        <v>4</v>
      </c>
      <c r="T16" s="23"/>
      <c r="U16" s="23">
        <v>5</v>
      </c>
      <c r="V16" s="23"/>
      <c r="W16" s="23">
        <v>6</v>
      </c>
      <c r="X16" s="24"/>
      <c r="Y16" s="24">
        <v>7</v>
      </c>
      <c r="Z16" s="24"/>
      <c r="AA16" s="24">
        <v>8</v>
      </c>
      <c r="AB16" s="24"/>
      <c r="AC16" s="24">
        <v>9</v>
      </c>
      <c r="AD16" s="24"/>
      <c r="AE16" s="24">
        <v>10</v>
      </c>
      <c r="AF16" s="24"/>
      <c r="AG16" s="24">
        <v>11</v>
      </c>
      <c r="AH16" s="24"/>
      <c r="AI16" s="24">
        <v>12</v>
      </c>
      <c r="AJ16" s="24"/>
      <c r="AK16" s="24">
        <v>13</v>
      </c>
      <c r="AL16" s="24"/>
      <c r="AM16" s="24">
        <v>14</v>
      </c>
      <c r="AN16" s="24"/>
      <c r="AO16" s="24">
        <v>15</v>
      </c>
      <c r="AP16" s="25"/>
      <c r="AQ16" s="25"/>
      <c r="AR16" s="25"/>
      <c r="AS16" s="25"/>
      <c r="AT16" s="25"/>
    </row>
    <row r="17" spans="1:46" x14ac:dyDescent="0.25">
      <c r="A17" s="26"/>
      <c r="B17" s="26"/>
      <c r="C17" s="125" t="s">
        <v>126</v>
      </c>
      <c r="D17" s="26"/>
      <c r="E17" s="26"/>
      <c r="F17" s="26"/>
      <c r="G17" s="26"/>
      <c r="H17" s="26"/>
      <c r="I17" s="26"/>
      <c r="J17" s="26"/>
      <c r="K17" s="25"/>
      <c r="L17" s="25"/>
      <c r="M17" s="21"/>
      <c r="N17" s="20"/>
      <c r="O17" s="19"/>
      <c r="P17" s="20"/>
      <c r="Q17" s="19"/>
      <c r="R17" s="20"/>
      <c r="S17" s="19"/>
      <c r="T17" s="20"/>
      <c r="U17" s="21"/>
      <c r="V17" s="20"/>
      <c r="W17" s="19"/>
      <c r="X17" s="22"/>
      <c r="Y17" s="19"/>
      <c r="Z17" s="22"/>
      <c r="AA17" s="19"/>
      <c r="AB17" s="22"/>
      <c r="AC17" s="19"/>
      <c r="AD17" s="22"/>
      <c r="AE17" s="19"/>
      <c r="AF17" s="22"/>
      <c r="AG17" s="19"/>
      <c r="AH17" s="22"/>
      <c r="AI17" s="19"/>
      <c r="AJ17" s="22"/>
      <c r="AK17" s="19"/>
      <c r="AL17" s="22"/>
      <c r="AM17" s="19"/>
      <c r="AN17" s="22"/>
      <c r="AO17" s="19"/>
      <c r="AP17" s="25"/>
      <c r="AQ17" s="25"/>
      <c r="AR17" s="25"/>
      <c r="AS17" s="25"/>
      <c r="AT17" s="25"/>
    </row>
    <row r="18" spans="1:46" x14ac:dyDescent="0.25">
      <c r="A18" s="26"/>
      <c r="B18" s="26"/>
      <c r="C18" s="125" t="s">
        <v>127</v>
      </c>
      <c r="D18" s="26"/>
      <c r="E18" s="26"/>
      <c r="F18" s="26"/>
      <c r="G18" s="26"/>
      <c r="H18" s="26"/>
      <c r="I18" s="26"/>
      <c r="J18" s="26"/>
      <c r="K18" s="25"/>
      <c r="L18" s="25"/>
      <c r="M18" s="21"/>
      <c r="N18" s="20"/>
      <c r="O18" s="21"/>
      <c r="P18" s="20"/>
      <c r="Q18" s="21"/>
      <c r="R18" s="20"/>
      <c r="S18" s="21"/>
      <c r="T18" s="20"/>
      <c r="U18" s="21"/>
      <c r="V18" s="20"/>
      <c r="W18" s="19"/>
      <c r="X18" s="22"/>
      <c r="Y18" s="19"/>
      <c r="Z18" s="22"/>
      <c r="AA18" s="19"/>
      <c r="AB18" s="22"/>
      <c r="AC18" s="19"/>
      <c r="AD18" s="22"/>
      <c r="AE18" s="19"/>
      <c r="AF18" s="22"/>
      <c r="AG18" s="19"/>
      <c r="AH18" s="22"/>
      <c r="AI18" s="19"/>
      <c r="AJ18" s="22"/>
      <c r="AK18" s="19"/>
      <c r="AL18" s="22"/>
      <c r="AM18" s="19"/>
      <c r="AN18" s="22"/>
      <c r="AO18" s="19"/>
      <c r="AP18" s="25"/>
      <c r="AQ18" s="25"/>
      <c r="AR18" s="25"/>
      <c r="AS18" s="25"/>
      <c r="AT18" s="25"/>
    </row>
    <row r="19" spans="1:46" x14ac:dyDescent="0.25">
      <c r="A19" s="26"/>
      <c r="B19" s="26"/>
      <c r="C19" s="125" t="s">
        <v>128</v>
      </c>
      <c r="D19" s="26"/>
      <c r="E19" s="26"/>
      <c r="F19" s="26"/>
      <c r="G19" s="26"/>
      <c r="H19" s="26"/>
      <c r="I19" s="26"/>
      <c r="J19" s="26"/>
      <c r="K19" s="25"/>
      <c r="L19" s="25"/>
      <c r="M19" s="21"/>
      <c r="N19" s="20"/>
      <c r="O19" s="21"/>
      <c r="P19" s="20"/>
      <c r="Q19" s="21"/>
      <c r="R19" s="20"/>
      <c r="S19" s="21"/>
      <c r="T19" s="20"/>
      <c r="U19" s="19"/>
      <c r="V19" s="20"/>
      <c r="W19" s="19"/>
      <c r="X19" s="22"/>
      <c r="Y19" s="19"/>
      <c r="Z19" s="22"/>
      <c r="AA19" s="19"/>
      <c r="AB19" s="22"/>
      <c r="AC19" s="19"/>
      <c r="AD19" s="22"/>
      <c r="AE19" s="19"/>
      <c r="AF19" s="22"/>
      <c r="AG19" s="19"/>
      <c r="AH19" s="22"/>
      <c r="AI19" s="19"/>
      <c r="AJ19" s="22"/>
      <c r="AK19" s="19"/>
      <c r="AL19" s="22"/>
      <c r="AM19" s="19"/>
      <c r="AN19" s="22"/>
      <c r="AO19" s="19"/>
      <c r="AP19" s="25"/>
      <c r="AQ19" s="25"/>
      <c r="AR19" s="25"/>
      <c r="AS19" s="25"/>
      <c r="AT19" s="25"/>
    </row>
    <row r="20" spans="1:46" x14ac:dyDescent="0.25">
      <c r="A20" s="26"/>
      <c r="B20" s="26"/>
      <c r="C20" s="26"/>
      <c r="D20" s="26"/>
      <c r="E20" s="26"/>
      <c r="F20" s="26"/>
      <c r="G20" s="26"/>
      <c r="H20" s="26"/>
      <c r="I20" s="26"/>
      <c r="J20" s="26"/>
      <c r="K20" s="25"/>
      <c r="L20" s="25"/>
      <c r="M20" s="20"/>
      <c r="N20" s="20"/>
      <c r="O20" s="20"/>
      <c r="P20" s="20"/>
      <c r="Q20" s="20"/>
      <c r="R20" s="20"/>
      <c r="S20" s="20"/>
      <c r="T20" s="20"/>
      <c r="U20" s="20"/>
      <c r="V20" s="20"/>
      <c r="W20" s="20"/>
      <c r="X20" s="22"/>
      <c r="Y20" s="20"/>
      <c r="Z20" s="22"/>
      <c r="AA20" s="20"/>
      <c r="AB20" s="22"/>
      <c r="AC20" s="20"/>
      <c r="AD20" s="22"/>
      <c r="AE20" s="20"/>
      <c r="AF20" s="22"/>
      <c r="AG20" s="20"/>
      <c r="AH20" s="22"/>
      <c r="AI20" s="20"/>
      <c r="AJ20" s="22"/>
      <c r="AK20" s="20"/>
      <c r="AL20" s="22"/>
      <c r="AM20" s="20"/>
      <c r="AN20" s="22"/>
      <c r="AO20" s="20"/>
      <c r="AP20" s="25"/>
      <c r="AQ20" s="25"/>
      <c r="AR20" s="25"/>
      <c r="AS20" s="25"/>
      <c r="AT20" s="25"/>
    </row>
    <row r="21" spans="1:46" x14ac:dyDescent="0.25">
      <c r="A21" s="26"/>
      <c r="B21" s="26"/>
      <c r="C21" s="124" t="s">
        <v>129</v>
      </c>
      <c r="D21" s="126"/>
      <c r="E21" s="126"/>
      <c r="F21" s="126"/>
      <c r="G21" s="126"/>
      <c r="H21" s="126"/>
      <c r="I21" s="126"/>
      <c r="J21" s="124"/>
      <c r="K21" s="39"/>
      <c r="L21" s="39"/>
      <c r="M21" s="23">
        <v>1</v>
      </c>
      <c r="N21" s="23"/>
      <c r="O21" s="23">
        <v>2</v>
      </c>
      <c r="P21" s="23"/>
      <c r="Q21" s="23">
        <v>3</v>
      </c>
      <c r="R21" s="23"/>
      <c r="S21" s="23">
        <v>4</v>
      </c>
      <c r="T21" s="23"/>
      <c r="U21" s="23">
        <v>5</v>
      </c>
      <c r="V21" s="23"/>
      <c r="W21" s="23">
        <v>6</v>
      </c>
      <c r="X21" s="24"/>
      <c r="Y21" s="24">
        <v>7</v>
      </c>
      <c r="Z21" s="24"/>
      <c r="AA21" s="24">
        <v>8</v>
      </c>
      <c r="AB21" s="24"/>
      <c r="AC21" s="24">
        <v>9</v>
      </c>
      <c r="AD21" s="24"/>
      <c r="AE21" s="24">
        <v>10</v>
      </c>
      <c r="AF21" s="24"/>
      <c r="AG21" s="24">
        <v>11</v>
      </c>
      <c r="AH21" s="24"/>
      <c r="AI21" s="24">
        <v>12</v>
      </c>
      <c r="AJ21" s="24"/>
      <c r="AK21" s="24">
        <v>13</v>
      </c>
      <c r="AL21" s="24"/>
      <c r="AM21" s="24">
        <v>14</v>
      </c>
      <c r="AN21" s="24"/>
      <c r="AO21" s="24">
        <v>15</v>
      </c>
      <c r="AP21" s="25"/>
      <c r="AQ21" s="25"/>
      <c r="AR21" s="25"/>
      <c r="AS21" s="25"/>
      <c r="AT21" s="25"/>
    </row>
    <row r="22" spans="1:46" x14ac:dyDescent="0.25">
      <c r="A22" s="26"/>
      <c r="B22" s="26"/>
      <c r="C22" s="125" t="s">
        <v>130</v>
      </c>
      <c r="D22" s="26"/>
      <c r="E22" s="26"/>
      <c r="F22" s="26"/>
      <c r="G22" s="26"/>
      <c r="H22" s="26"/>
      <c r="I22" s="26"/>
      <c r="J22" s="26"/>
      <c r="K22" s="25"/>
      <c r="L22" s="25"/>
      <c r="M22" s="21"/>
      <c r="N22" s="20"/>
      <c r="O22" s="21"/>
      <c r="P22" s="20"/>
      <c r="Q22" s="21"/>
      <c r="R22" s="20"/>
      <c r="S22" s="21"/>
      <c r="T22" s="20"/>
      <c r="U22" s="21"/>
      <c r="V22" s="20"/>
      <c r="W22" s="19"/>
      <c r="X22" s="22"/>
      <c r="Y22" s="19"/>
      <c r="Z22" s="22"/>
      <c r="AA22" s="19"/>
      <c r="AB22" s="22"/>
      <c r="AC22" s="19"/>
      <c r="AD22" s="22"/>
      <c r="AE22" s="19"/>
      <c r="AF22" s="22"/>
      <c r="AG22" s="19"/>
      <c r="AH22" s="22"/>
      <c r="AI22" s="19"/>
      <c r="AJ22" s="22"/>
      <c r="AK22" s="19"/>
      <c r="AL22" s="22"/>
      <c r="AM22" s="19"/>
      <c r="AN22" s="22"/>
      <c r="AO22" s="19"/>
      <c r="AP22" s="25"/>
      <c r="AQ22" s="25"/>
      <c r="AR22" s="25"/>
      <c r="AS22" s="25"/>
      <c r="AT22" s="25"/>
    </row>
    <row r="23" spans="1:46" x14ac:dyDescent="0.25">
      <c r="A23" s="26"/>
      <c r="B23" s="26"/>
      <c r="C23" s="125" t="s">
        <v>483</v>
      </c>
      <c r="D23" s="26"/>
      <c r="E23" s="26"/>
      <c r="F23" s="26"/>
      <c r="G23" s="26"/>
      <c r="H23" s="26"/>
      <c r="I23" s="26"/>
      <c r="J23" s="26"/>
      <c r="K23" s="25"/>
      <c r="L23" s="25"/>
      <c r="M23" s="21"/>
      <c r="N23" s="20"/>
      <c r="O23" s="21"/>
      <c r="P23" s="20"/>
      <c r="Q23" s="21"/>
      <c r="R23" s="20"/>
      <c r="S23" s="21"/>
      <c r="T23" s="20"/>
      <c r="U23" s="21"/>
      <c r="V23" s="20"/>
      <c r="W23" s="19"/>
      <c r="X23" s="22"/>
      <c r="Y23" s="19"/>
      <c r="Z23" s="22"/>
      <c r="AA23" s="19"/>
      <c r="AB23" s="22"/>
      <c r="AC23" s="19"/>
      <c r="AD23" s="22"/>
      <c r="AE23" s="19"/>
      <c r="AF23" s="22"/>
      <c r="AG23" s="19"/>
      <c r="AH23" s="22"/>
      <c r="AI23" s="19"/>
      <c r="AJ23" s="22"/>
      <c r="AK23" s="19"/>
      <c r="AL23" s="22"/>
      <c r="AM23" s="19"/>
      <c r="AN23" s="22"/>
      <c r="AO23" s="19"/>
      <c r="AP23" s="25"/>
      <c r="AQ23" s="25"/>
      <c r="AR23" s="25"/>
      <c r="AS23" s="25"/>
      <c r="AT23" s="25"/>
    </row>
    <row r="24" spans="1:46" x14ac:dyDescent="0.25">
      <c r="A24" s="26"/>
      <c r="B24" s="26"/>
      <c r="C24" s="26"/>
      <c r="D24" s="26"/>
      <c r="E24" s="26"/>
      <c r="F24" s="26"/>
      <c r="G24" s="26"/>
      <c r="H24" s="26"/>
      <c r="I24" s="26"/>
      <c r="J24" s="26"/>
      <c r="K24" s="25"/>
      <c r="L24" s="25"/>
      <c r="M24" s="20"/>
      <c r="N24" s="20"/>
      <c r="O24" s="20"/>
      <c r="P24" s="20"/>
      <c r="Q24" s="20"/>
      <c r="R24" s="20"/>
      <c r="S24" s="20"/>
      <c r="T24" s="20"/>
      <c r="U24" s="20"/>
      <c r="V24" s="20"/>
      <c r="W24" s="20"/>
      <c r="X24" s="22"/>
      <c r="Y24" s="22"/>
      <c r="Z24" s="22"/>
      <c r="AA24" s="22"/>
      <c r="AB24" s="22"/>
      <c r="AC24" s="22"/>
      <c r="AD24" s="22"/>
      <c r="AE24" s="22"/>
      <c r="AF24" s="22"/>
      <c r="AG24" s="22"/>
      <c r="AH24" s="22"/>
      <c r="AI24" s="22"/>
      <c r="AJ24" s="22"/>
      <c r="AK24" s="22"/>
      <c r="AL24" s="22"/>
      <c r="AM24" s="22"/>
      <c r="AN24" s="22"/>
      <c r="AO24" s="22"/>
      <c r="AP24" s="25"/>
      <c r="AQ24" s="25"/>
      <c r="AR24" s="25"/>
      <c r="AS24" s="25"/>
      <c r="AT24" s="25"/>
    </row>
    <row r="25" spans="1:46" x14ac:dyDescent="0.25">
      <c r="A25" s="26"/>
      <c r="B25" s="26"/>
      <c r="C25" s="124" t="s">
        <v>131</v>
      </c>
      <c r="D25" s="126"/>
      <c r="E25" s="126"/>
      <c r="F25" s="126"/>
      <c r="G25" s="126"/>
      <c r="H25" s="126"/>
      <c r="I25" s="126"/>
      <c r="J25" s="124"/>
      <c r="K25" s="39"/>
      <c r="L25" s="39"/>
      <c r="M25" s="23">
        <v>1</v>
      </c>
      <c r="N25" s="23"/>
      <c r="O25" s="23">
        <v>2</v>
      </c>
      <c r="P25" s="23"/>
      <c r="Q25" s="23">
        <v>3</v>
      </c>
      <c r="R25" s="23"/>
      <c r="S25" s="23">
        <v>4</v>
      </c>
      <c r="T25" s="23"/>
      <c r="U25" s="23">
        <v>5</v>
      </c>
      <c r="V25" s="23"/>
      <c r="W25" s="23">
        <v>6</v>
      </c>
      <c r="X25" s="24"/>
      <c r="Y25" s="24">
        <v>7</v>
      </c>
      <c r="Z25" s="24"/>
      <c r="AA25" s="24">
        <v>8</v>
      </c>
      <c r="AB25" s="24"/>
      <c r="AC25" s="24">
        <v>9</v>
      </c>
      <c r="AD25" s="24"/>
      <c r="AE25" s="24">
        <v>10</v>
      </c>
      <c r="AF25" s="24"/>
      <c r="AG25" s="24">
        <v>11</v>
      </c>
      <c r="AH25" s="24"/>
      <c r="AI25" s="24">
        <v>12</v>
      </c>
      <c r="AJ25" s="24"/>
      <c r="AK25" s="24">
        <v>13</v>
      </c>
      <c r="AL25" s="24"/>
      <c r="AM25" s="24">
        <v>14</v>
      </c>
      <c r="AN25" s="24"/>
      <c r="AO25" s="24">
        <v>15</v>
      </c>
      <c r="AP25" s="25"/>
      <c r="AQ25" s="25"/>
      <c r="AR25" s="25"/>
      <c r="AS25" s="25"/>
      <c r="AT25" s="25"/>
    </row>
    <row r="26" spans="1:46" x14ac:dyDescent="0.25">
      <c r="A26" s="26"/>
      <c r="B26" s="26"/>
      <c r="C26" s="125" t="s">
        <v>132</v>
      </c>
      <c r="D26" s="26"/>
      <c r="E26" s="26"/>
      <c r="F26" s="26"/>
      <c r="G26" s="26"/>
      <c r="H26" s="26"/>
      <c r="I26" s="26"/>
      <c r="J26" s="26"/>
      <c r="K26" s="25"/>
      <c r="L26" s="25"/>
      <c r="M26" s="21"/>
      <c r="N26" s="20"/>
      <c r="O26" s="21"/>
      <c r="P26" s="20"/>
      <c r="Q26" s="19"/>
      <c r="R26" s="20"/>
      <c r="S26" s="19"/>
      <c r="T26" s="20"/>
      <c r="U26" s="21"/>
      <c r="V26" s="20"/>
      <c r="W26" s="19"/>
      <c r="X26" s="22"/>
      <c r="Y26" s="19"/>
      <c r="Z26" s="22"/>
      <c r="AA26" s="19"/>
      <c r="AB26" s="22"/>
      <c r="AC26" s="19"/>
      <c r="AD26" s="22"/>
      <c r="AE26" s="19"/>
      <c r="AF26" s="22"/>
      <c r="AG26" s="19"/>
      <c r="AH26" s="22"/>
      <c r="AI26" s="19"/>
      <c r="AJ26" s="22"/>
      <c r="AK26" s="19"/>
      <c r="AL26" s="22"/>
      <c r="AM26" s="19"/>
      <c r="AN26" s="22"/>
      <c r="AO26" s="19"/>
      <c r="AP26" s="25"/>
      <c r="AQ26" s="25"/>
      <c r="AR26" s="25"/>
      <c r="AS26" s="25"/>
      <c r="AT26" s="25"/>
    </row>
    <row r="27" spans="1:46" x14ac:dyDescent="0.25">
      <c r="A27" s="25"/>
      <c r="B27" s="25"/>
      <c r="C27" s="25" t="s">
        <v>484</v>
      </c>
      <c r="D27" s="25"/>
      <c r="E27" s="25"/>
      <c r="F27" s="25"/>
      <c r="G27" s="25"/>
      <c r="H27" s="25"/>
      <c r="I27" s="25"/>
      <c r="J27" s="25"/>
      <c r="K27" s="25"/>
      <c r="L27" s="25"/>
      <c r="M27" s="21"/>
      <c r="N27" s="20"/>
      <c r="O27" s="21"/>
      <c r="P27" s="20"/>
      <c r="Q27" s="21"/>
      <c r="R27" s="20"/>
      <c r="S27" s="21"/>
      <c r="T27" s="20"/>
      <c r="U27" s="21"/>
      <c r="V27" s="20"/>
      <c r="W27" s="19"/>
      <c r="X27" s="22"/>
      <c r="Y27" s="19"/>
      <c r="Z27" s="22"/>
      <c r="AA27" s="19"/>
      <c r="AB27" s="22"/>
      <c r="AC27" s="19"/>
      <c r="AD27" s="22"/>
      <c r="AE27" s="19"/>
      <c r="AF27" s="22"/>
      <c r="AG27" s="19"/>
      <c r="AH27" s="22"/>
      <c r="AI27" s="19"/>
      <c r="AJ27" s="22"/>
      <c r="AK27" s="19"/>
      <c r="AL27" s="22"/>
      <c r="AM27" s="19"/>
      <c r="AN27" s="22"/>
      <c r="AO27" s="19"/>
      <c r="AP27" s="25"/>
      <c r="AQ27" s="25"/>
      <c r="AR27" s="25"/>
      <c r="AS27" s="25"/>
      <c r="AT27" s="25"/>
    </row>
    <row r="28" spans="1:46" x14ac:dyDescent="0.25">
      <c r="A28" s="25"/>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6"/>
      <c r="AN28" s="25"/>
      <c r="AO28" s="25"/>
      <c r="AP28" s="25"/>
      <c r="AQ28" s="25"/>
      <c r="AR28" s="25"/>
      <c r="AS28" s="25"/>
      <c r="AT28" s="25"/>
    </row>
    <row r="29" spans="1:46" x14ac:dyDescent="0.25">
      <c r="A29" s="25"/>
      <c r="B29" s="25"/>
      <c r="C29" s="127" t="s">
        <v>133</v>
      </c>
      <c r="D29" s="39"/>
      <c r="E29" s="39"/>
      <c r="F29" s="39"/>
      <c r="G29" s="39"/>
      <c r="H29" s="39"/>
      <c r="I29" s="39"/>
      <c r="J29" s="124"/>
      <c r="K29" s="39"/>
      <c r="L29" s="39"/>
      <c r="M29" s="23">
        <v>1</v>
      </c>
      <c r="N29" s="23"/>
      <c r="O29" s="23">
        <v>2</v>
      </c>
      <c r="P29" s="23"/>
      <c r="Q29" s="23">
        <v>3</v>
      </c>
      <c r="R29" s="23"/>
      <c r="S29" s="23">
        <v>4</v>
      </c>
      <c r="T29" s="23"/>
      <c r="U29" s="23">
        <v>5</v>
      </c>
      <c r="V29" s="23"/>
      <c r="W29" s="23">
        <v>6</v>
      </c>
      <c r="X29" s="24"/>
      <c r="Y29" s="24">
        <v>7</v>
      </c>
      <c r="Z29" s="24"/>
      <c r="AA29" s="24">
        <v>8</v>
      </c>
      <c r="AB29" s="24"/>
      <c r="AC29" s="24">
        <v>9</v>
      </c>
      <c r="AD29" s="24"/>
      <c r="AE29" s="24">
        <v>10</v>
      </c>
      <c r="AF29" s="24"/>
      <c r="AG29" s="24">
        <v>11</v>
      </c>
      <c r="AH29" s="24"/>
      <c r="AI29" s="24">
        <v>12</v>
      </c>
      <c r="AJ29" s="24"/>
      <c r="AK29" s="24">
        <v>13</v>
      </c>
      <c r="AL29" s="24"/>
      <c r="AM29" s="24">
        <v>14</v>
      </c>
      <c r="AN29" s="24"/>
      <c r="AO29" s="24">
        <v>15</v>
      </c>
      <c r="AP29" s="25"/>
      <c r="AQ29" s="25"/>
      <c r="AR29" s="25"/>
      <c r="AS29" s="25"/>
      <c r="AT29" s="25"/>
    </row>
    <row r="30" spans="1:46" x14ac:dyDescent="0.25">
      <c r="A30" s="25"/>
      <c r="B30" s="25"/>
      <c r="C30" s="25" t="s">
        <v>134</v>
      </c>
      <c r="D30" s="25"/>
      <c r="E30" s="25"/>
      <c r="F30" s="25"/>
      <c r="G30" s="25"/>
      <c r="H30" s="25"/>
      <c r="I30" s="25"/>
      <c r="J30" s="25"/>
      <c r="K30" s="25"/>
      <c r="L30" s="25"/>
      <c r="M30" s="21"/>
      <c r="N30" s="20"/>
      <c r="O30" s="21"/>
      <c r="P30" s="20"/>
      <c r="Q30" s="19"/>
      <c r="R30" s="20"/>
      <c r="S30" s="19"/>
      <c r="T30" s="20"/>
      <c r="U30" s="21"/>
      <c r="V30" s="20"/>
      <c r="W30" s="19"/>
      <c r="X30" s="22"/>
      <c r="Y30" s="19"/>
      <c r="Z30" s="22"/>
      <c r="AA30" s="19"/>
      <c r="AB30" s="22"/>
      <c r="AC30" s="19"/>
      <c r="AD30" s="22"/>
      <c r="AE30" s="19"/>
      <c r="AF30" s="22"/>
      <c r="AG30" s="19"/>
      <c r="AH30" s="22"/>
      <c r="AI30" s="19"/>
      <c r="AJ30" s="22"/>
      <c r="AK30" s="19"/>
      <c r="AL30" s="22"/>
      <c r="AM30" s="19"/>
      <c r="AN30" s="22"/>
      <c r="AO30" s="19"/>
      <c r="AP30" s="25"/>
      <c r="AQ30" s="25"/>
      <c r="AR30" s="25"/>
      <c r="AS30" s="25"/>
      <c r="AT30" s="25"/>
    </row>
    <row r="31" spans="1:46" x14ac:dyDescent="0.25">
      <c r="A31" s="25"/>
      <c r="B31" s="25"/>
      <c r="C31" s="25" t="s">
        <v>135</v>
      </c>
      <c r="D31" s="25"/>
      <c r="E31" s="25"/>
      <c r="F31" s="25"/>
      <c r="G31" s="25"/>
      <c r="H31" s="25"/>
      <c r="I31" s="25"/>
      <c r="J31" s="25"/>
      <c r="K31" s="25"/>
      <c r="L31" s="25"/>
      <c r="M31" s="21"/>
      <c r="N31" s="20"/>
      <c r="O31" s="21"/>
      <c r="P31" s="20"/>
      <c r="Q31" s="21"/>
      <c r="R31" s="20"/>
      <c r="S31" s="21"/>
      <c r="T31" s="20"/>
      <c r="U31" s="21"/>
      <c r="V31" s="20"/>
      <c r="W31" s="19"/>
      <c r="X31" s="22"/>
      <c r="Y31" s="19"/>
      <c r="Z31" s="22"/>
      <c r="AA31" s="19"/>
      <c r="AB31" s="22"/>
      <c r="AC31" s="19"/>
      <c r="AD31" s="22"/>
      <c r="AE31" s="19"/>
      <c r="AF31" s="22"/>
      <c r="AG31" s="19"/>
      <c r="AH31" s="22"/>
      <c r="AI31" s="19"/>
      <c r="AJ31" s="22"/>
      <c r="AK31" s="19"/>
      <c r="AL31" s="22"/>
      <c r="AM31" s="19"/>
      <c r="AN31" s="22"/>
      <c r="AO31" s="19"/>
      <c r="AP31" s="25"/>
      <c r="AQ31" s="25"/>
      <c r="AR31" s="25"/>
      <c r="AS31" s="25"/>
      <c r="AT31" s="25"/>
    </row>
    <row r="32" spans="1:46" x14ac:dyDescent="0.25">
      <c r="A32" s="25"/>
      <c r="B32" s="25"/>
      <c r="C32" s="25" t="s">
        <v>485</v>
      </c>
      <c r="D32" s="25"/>
      <c r="E32" s="25"/>
      <c r="F32" s="25"/>
      <c r="G32" s="25"/>
      <c r="H32" s="25"/>
      <c r="I32" s="25"/>
      <c r="J32" s="25"/>
      <c r="K32" s="25"/>
      <c r="L32" s="25"/>
      <c r="M32" s="21"/>
      <c r="N32" s="20"/>
      <c r="O32" s="21"/>
      <c r="P32" s="20"/>
      <c r="Q32" s="21"/>
      <c r="R32" s="20"/>
      <c r="S32" s="19"/>
      <c r="T32" s="20"/>
      <c r="U32" s="21"/>
      <c r="V32" s="20"/>
      <c r="W32" s="19"/>
      <c r="X32" s="22"/>
      <c r="Y32" s="19"/>
      <c r="Z32" s="22"/>
      <c r="AA32" s="19"/>
      <c r="AB32" s="22"/>
      <c r="AC32" s="19"/>
      <c r="AD32" s="22"/>
      <c r="AE32" s="19"/>
      <c r="AF32" s="22"/>
      <c r="AG32" s="19"/>
      <c r="AH32" s="22"/>
      <c r="AI32" s="19"/>
      <c r="AJ32" s="22"/>
      <c r="AK32" s="19"/>
      <c r="AL32" s="22"/>
      <c r="AM32" s="19"/>
      <c r="AN32" s="22"/>
      <c r="AO32" s="19"/>
      <c r="AP32" s="25"/>
      <c r="AQ32" s="25"/>
      <c r="AR32" s="25"/>
      <c r="AS32" s="25"/>
      <c r="AT32" s="25"/>
    </row>
    <row r="33" spans="1:46" x14ac:dyDescent="0.25">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row>
    <row r="34" spans="1:46" x14ac:dyDescent="0.25">
      <c r="A34" s="25"/>
      <c r="B34" s="25"/>
      <c r="C34" s="127" t="s">
        <v>364</v>
      </c>
      <c r="D34" s="39"/>
      <c r="E34" s="39"/>
      <c r="F34" s="39"/>
      <c r="G34" s="39"/>
      <c r="H34" s="39"/>
      <c r="I34" s="39"/>
      <c r="J34" s="124"/>
      <c r="K34" s="39"/>
      <c r="L34" s="39"/>
      <c r="M34" s="23">
        <v>1</v>
      </c>
      <c r="N34" s="23"/>
      <c r="O34" s="23">
        <v>2</v>
      </c>
      <c r="P34" s="23"/>
      <c r="Q34" s="23">
        <v>3</v>
      </c>
      <c r="R34" s="23"/>
      <c r="S34" s="23">
        <v>4</v>
      </c>
      <c r="T34" s="23"/>
      <c r="U34" s="23">
        <v>5</v>
      </c>
      <c r="V34" s="23"/>
      <c r="W34" s="23">
        <v>6</v>
      </c>
      <c r="X34" s="24"/>
      <c r="Y34" s="24">
        <v>7</v>
      </c>
      <c r="Z34" s="24"/>
      <c r="AA34" s="24">
        <v>8</v>
      </c>
      <c r="AB34" s="24"/>
      <c r="AC34" s="24">
        <v>9</v>
      </c>
      <c r="AD34" s="24"/>
      <c r="AE34" s="24">
        <v>10</v>
      </c>
      <c r="AF34" s="24"/>
      <c r="AG34" s="24">
        <v>11</v>
      </c>
      <c r="AH34" s="24"/>
      <c r="AI34" s="24">
        <v>12</v>
      </c>
      <c r="AJ34" s="24"/>
      <c r="AK34" s="24">
        <v>13</v>
      </c>
      <c r="AL34" s="24"/>
      <c r="AM34" s="24">
        <v>14</v>
      </c>
      <c r="AN34" s="24"/>
      <c r="AO34" s="24">
        <v>15</v>
      </c>
      <c r="AP34" s="25"/>
      <c r="AQ34" s="25"/>
      <c r="AR34" s="25"/>
      <c r="AS34" s="25"/>
      <c r="AT34" s="25"/>
    </row>
    <row r="35" spans="1:46" x14ac:dyDescent="0.25">
      <c r="A35" s="25"/>
      <c r="B35" s="25"/>
      <c r="C35" s="25" t="s">
        <v>136</v>
      </c>
      <c r="D35" s="25"/>
      <c r="E35" s="25"/>
      <c r="F35" s="25"/>
      <c r="G35" s="25"/>
      <c r="H35" s="25"/>
      <c r="I35" s="25"/>
      <c r="J35" s="25"/>
      <c r="K35" s="25"/>
      <c r="L35" s="25"/>
      <c r="M35" s="19"/>
      <c r="N35" s="20"/>
      <c r="O35" s="21"/>
      <c r="P35" s="20"/>
      <c r="Q35" s="19"/>
      <c r="R35" s="20"/>
      <c r="S35" s="19"/>
      <c r="T35" s="20"/>
      <c r="U35" s="21"/>
      <c r="V35" s="20"/>
      <c r="W35" s="19"/>
      <c r="X35" s="22"/>
      <c r="Y35" s="19"/>
      <c r="Z35" s="22"/>
      <c r="AA35" s="19"/>
      <c r="AB35" s="22"/>
      <c r="AC35" s="19"/>
      <c r="AD35" s="22"/>
      <c r="AE35" s="19"/>
      <c r="AF35" s="22"/>
      <c r="AG35" s="19"/>
      <c r="AH35" s="22"/>
      <c r="AI35" s="19"/>
      <c r="AJ35" s="22"/>
      <c r="AK35" s="19"/>
      <c r="AL35" s="22"/>
      <c r="AM35" s="19"/>
      <c r="AN35" s="22"/>
      <c r="AO35" s="19"/>
      <c r="AP35" s="25"/>
      <c r="AQ35" s="25"/>
      <c r="AR35" s="25"/>
      <c r="AS35" s="25"/>
      <c r="AT35" s="25"/>
    </row>
    <row r="36" spans="1:46" x14ac:dyDescent="0.25">
      <c r="A36" s="25"/>
      <c r="B36" s="25"/>
      <c r="C36" s="25" t="s">
        <v>365</v>
      </c>
      <c r="D36" s="25"/>
      <c r="E36" s="25"/>
      <c r="F36" s="25"/>
      <c r="G36" s="25"/>
      <c r="H36" s="25"/>
      <c r="I36" s="25"/>
      <c r="J36" s="25"/>
      <c r="K36" s="25"/>
      <c r="L36" s="25"/>
      <c r="M36" s="19"/>
      <c r="N36" s="20"/>
      <c r="O36" s="21"/>
      <c r="P36" s="20"/>
      <c r="Q36" s="21"/>
      <c r="R36" s="20"/>
      <c r="S36" s="21"/>
      <c r="T36" s="20"/>
      <c r="U36" s="21"/>
      <c r="V36" s="20"/>
      <c r="W36" s="19"/>
      <c r="X36" s="22"/>
      <c r="Y36" s="19"/>
      <c r="Z36" s="22"/>
      <c r="AA36" s="19"/>
      <c r="AB36" s="22"/>
      <c r="AC36" s="19"/>
      <c r="AD36" s="22"/>
      <c r="AE36" s="19"/>
      <c r="AF36" s="22"/>
      <c r="AG36" s="19"/>
      <c r="AH36" s="22"/>
      <c r="AI36" s="19"/>
      <c r="AJ36" s="22"/>
      <c r="AK36" s="19"/>
      <c r="AL36" s="22"/>
      <c r="AM36" s="19"/>
      <c r="AN36" s="22"/>
      <c r="AO36" s="19"/>
      <c r="AP36" s="25"/>
      <c r="AQ36" s="25"/>
      <c r="AR36" s="25"/>
      <c r="AS36" s="25"/>
      <c r="AT36" s="25"/>
    </row>
    <row r="37" spans="1:46" x14ac:dyDescent="0.25">
      <c r="A37" s="25"/>
      <c r="B37" s="25"/>
      <c r="C37" s="25" t="s">
        <v>137</v>
      </c>
      <c r="D37" s="25"/>
      <c r="E37" s="25"/>
      <c r="F37" s="25"/>
      <c r="G37" s="25"/>
      <c r="H37" s="25"/>
      <c r="I37" s="25"/>
      <c r="J37" s="25"/>
      <c r="K37" s="25"/>
      <c r="L37" s="25"/>
      <c r="M37" s="19"/>
      <c r="N37" s="20"/>
      <c r="O37" s="21"/>
      <c r="P37" s="20"/>
      <c r="Q37" s="21"/>
      <c r="R37" s="20"/>
      <c r="S37" s="21"/>
      <c r="T37" s="20"/>
      <c r="U37" s="21"/>
      <c r="V37" s="20"/>
      <c r="W37" s="19"/>
      <c r="X37" s="22"/>
      <c r="Y37" s="19"/>
      <c r="Z37" s="22"/>
      <c r="AA37" s="19"/>
      <c r="AB37" s="22"/>
      <c r="AC37" s="19"/>
      <c r="AD37" s="22"/>
      <c r="AE37" s="19"/>
      <c r="AF37" s="22"/>
      <c r="AG37" s="19"/>
      <c r="AH37" s="22"/>
      <c r="AI37" s="19"/>
      <c r="AJ37" s="22"/>
      <c r="AK37" s="19"/>
      <c r="AL37" s="22"/>
      <c r="AM37" s="19"/>
      <c r="AN37" s="22"/>
      <c r="AO37" s="19"/>
      <c r="AP37" s="25"/>
      <c r="AQ37" s="25"/>
      <c r="AR37" s="25"/>
      <c r="AS37" s="25"/>
      <c r="AT37" s="25"/>
    </row>
    <row r="38" spans="1:46" x14ac:dyDescent="0.25">
      <c r="A38" s="25"/>
      <c r="B38" s="25"/>
      <c r="C38" s="25" t="s">
        <v>138</v>
      </c>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t="s">
        <v>139</v>
      </c>
      <c r="AR38" s="25"/>
      <c r="AS38" s="25"/>
      <c r="AT38" s="25"/>
    </row>
    <row r="39" spans="1:46" x14ac:dyDescent="0.25">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40">
        <f>0.8*AS39</f>
        <v>4</v>
      </c>
      <c r="AR39" s="25" t="s">
        <v>165</v>
      </c>
      <c r="AS39" s="128">
        <f>'Deel 1'!X28</f>
        <v>5</v>
      </c>
      <c r="AT39" s="25"/>
    </row>
    <row r="40" spans="1:46" x14ac:dyDescent="0.25">
      <c r="A40" s="25"/>
      <c r="B40" s="25"/>
      <c r="C40" s="48" t="s">
        <v>366</v>
      </c>
      <c r="D40" s="48"/>
      <c r="E40" s="48"/>
      <c r="F40" s="48"/>
      <c r="G40" s="48"/>
      <c r="H40" s="48"/>
      <c r="I40" s="48"/>
      <c r="J40" s="48"/>
      <c r="K40" s="48"/>
      <c r="L40" s="48"/>
      <c r="M40" s="27">
        <f>COUNTIF(M7:M37, "C")+COUNTIF(M7:M37, "NVT")</f>
        <v>0</v>
      </c>
      <c r="N40" s="28"/>
      <c r="O40" s="27">
        <f>COUNTIF(O7:O37, "C")+COUNTIF(O7:O37, "NVT")</f>
        <v>0</v>
      </c>
      <c r="P40" s="28"/>
      <c r="Q40" s="27">
        <f>COUNTIF(Q7:Q37, "C")+COUNTIF(Q7:Q37, "NVT")</f>
        <v>0</v>
      </c>
      <c r="R40" s="28"/>
      <c r="S40" s="27">
        <f>COUNTIF(S7:S37, "C")+COUNTIF(S7:S37, "NVT")</f>
        <v>0</v>
      </c>
      <c r="T40" s="28"/>
      <c r="U40" s="27">
        <f>COUNTIF(U7:U37, "C")+COUNTIF(U7:U37, "NVT")</f>
        <v>0</v>
      </c>
      <c r="V40" s="28"/>
      <c r="W40" s="27">
        <f>COUNTIF(W7:W37, "C")+COUNTIF(W7:W37, "NVT")</f>
        <v>0</v>
      </c>
      <c r="X40" s="28"/>
      <c r="Y40" s="27">
        <f>COUNTIF(Y7:Y37, "C")+COUNTIF(Y7:Y37, "NVT")</f>
        <v>0</v>
      </c>
      <c r="Z40" s="28"/>
      <c r="AA40" s="27">
        <f>COUNTIF(AA7:AA37, "C")+COUNTIF(AA7:AA37, "NVT")</f>
        <v>0</v>
      </c>
      <c r="AB40" s="28"/>
      <c r="AC40" s="27">
        <f>COUNTIF(AC7:AC37, "C")+COUNTIF(AC7:AC37, "NVT")</f>
        <v>0</v>
      </c>
      <c r="AD40" s="28"/>
      <c r="AE40" s="27">
        <f>COUNTIF(AE7:AE37, "C")+COUNTIF(AE7:AE37, "NVT")</f>
        <v>0</v>
      </c>
      <c r="AF40" s="28"/>
      <c r="AG40" s="27">
        <f>COUNTIF(AG7:AG37, "C")+COUNTIF(AG7:AG37, "NVT")</f>
        <v>0</v>
      </c>
      <c r="AH40" s="28"/>
      <c r="AI40" s="27">
        <f>COUNTIF(AI7:AI37, "C")+COUNTIF(AI7:AI37, "NVT")</f>
        <v>0</v>
      </c>
      <c r="AJ40" s="28"/>
      <c r="AK40" s="27">
        <f>COUNTIF(AK7:AK37, "C")+COUNTIF(AK7:AK37, "NVT")</f>
        <v>0</v>
      </c>
      <c r="AL40" s="28"/>
      <c r="AM40" s="27">
        <f>COUNTIF(AM7:AM37, "C")+COUNTIF(AM7:AM37, "NVT")</f>
        <v>0</v>
      </c>
      <c r="AN40" s="28"/>
      <c r="AO40" s="27">
        <f>COUNTIF(AO7:AO37, "C")+COUNTIF(AO7:AO37, "NVT")</f>
        <v>0</v>
      </c>
      <c r="AP40" s="131"/>
      <c r="AQ40" s="132">
        <f>COUNTIF(M40:AO40, "25")</f>
        <v>0</v>
      </c>
      <c r="AR40" s="25"/>
      <c r="AS40" s="25"/>
      <c r="AT40" s="25"/>
    </row>
    <row r="41" spans="1:46" x14ac:dyDescent="0.25">
      <c r="A41" s="25"/>
      <c r="B41" s="25"/>
      <c r="C41" s="48" t="s">
        <v>140</v>
      </c>
      <c r="D41" s="48"/>
      <c r="E41" s="48"/>
      <c r="F41" s="48"/>
      <c r="G41" s="48"/>
      <c r="H41" s="48"/>
      <c r="I41" s="48"/>
      <c r="J41" s="48"/>
      <c r="K41" s="48"/>
      <c r="L41" s="48"/>
      <c r="M41" s="29">
        <f>M40/19*100</f>
        <v>0</v>
      </c>
      <c r="N41" s="28"/>
      <c r="O41" s="29">
        <f t="shared" ref="O41:AO41" si="0">O40/19*100</f>
        <v>0</v>
      </c>
      <c r="P41" s="29"/>
      <c r="Q41" s="29">
        <f t="shared" si="0"/>
        <v>0</v>
      </c>
      <c r="R41" s="29"/>
      <c r="S41" s="29">
        <f t="shared" si="0"/>
        <v>0</v>
      </c>
      <c r="T41" s="29"/>
      <c r="U41" s="29">
        <f t="shared" si="0"/>
        <v>0</v>
      </c>
      <c r="V41" s="29"/>
      <c r="W41" s="29">
        <f t="shared" si="0"/>
        <v>0</v>
      </c>
      <c r="X41" s="29"/>
      <c r="Y41" s="29">
        <f t="shared" si="0"/>
        <v>0</v>
      </c>
      <c r="Z41" s="29"/>
      <c r="AA41" s="29">
        <f t="shared" si="0"/>
        <v>0</v>
      </c>
      <c r="AB41" s="29"/>
      <c r="AC41" s="29">
        <f t="shared" si="0"/>
        <v>0</v>
      </c>
      <c r="AD41" s="29"/>
      <c r="AE41" s="29">
        <f t="shared" si="0"/>
        <v>0</v>
      </c>
      <c r="AF41" s="29"/>
      <c r="AG41" s="29">
        <f t="shared" si="0"/>
        <v>0</v>
      </c>
      <c r="AH41" s="29"/>
      <c r="AI41" s="29">
        <f t="shared" si="0"/>
        <v>0</v>
      </c>
      <c r="AJ41" s="29"/>
      <c r="AK41" s="29">
        <f t="shared" si="0"/>
        <v>0</v>
      </c>
      <c r="AL41" s="29"/>
      <c r="AM41" s="29">
        <f t="shared" si="0"/>
        <v>0</v>
      </c>
      <c r="AN41" s="29"/>
      <c r="AO41" s="29">
        <f t="shared" si="0"/>
        <v>0</v>
      </c>
      <c r="AP41" s="131"/>
      <c r="AQ41" s="131"/>
      <c r="AR41" s="25"/>
      <c r="AS41" s="25"/>
      <c r="AT41" s="25"/>
    </row>
    <row r="42" spans="1:46" x14ac:dyDescent="0.25">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129"/>
      <c r="AP42" s="25"/>
      <c r="AQ42" s="25"/>
      <c r="AR42" s="25"/>
      <c r="AS42" s="25"/>
      <c r="AT42" s="25"/>
    </row>
    <row r="43" spans="1:46" x14ac:dyDescent="0.25">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39" t="s">
        <v>141</v>
      </c>
      <c r="AF43" s="39"/>
      <c r="AG43" s="39"/>
      <c r="AH43" s="39"/>
      <c r="AI43" s="39"/>
      <c r="AJ43" s="39"/>
      <c r="AK43" s="39"/>
      <c r="AL43" s="39"/>
      <c r="AM43" s="39"/>
      <c r="AN43" s="39"/>
      <c r="AO43" s="118" t="s">
        <v>115</v>
      </c>
      <c r="AP43" s="25"/>
      <c r="AQ43" s="25"/>
      <c r="AR43" s="25"/>
      <c r="AS43" s="25"/>
      <c r="AT43" s="25"/>
    </row>
    <row r="44" spans="1:46" x14ac:dyDescent="0.25">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row>
    <row r="45" spans="1:46" ht="18.75" x14ac:dyDescent="0.3">
      <c r="A45" s="25"/>
      <c r="B45" s="25"/>
      <c r="C45" s="121" t="s">
        <v>116</v>
      </c>
      <c r="D45" s="25"/>
      <c r="E45" s="25"/>
      <c r="F45" s="25"/>
      <c r="G45" s="25"/>
      <c r="H45" s="25"/>
      <c r="I45" s="25"/>
      <c r="J45" s="25"/>
      <c r="K45" s="25"/>
      <c r="L45" s="25"/>
      <c r="M45" s="121" t="s">
        <v>142</v>
      </c>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row>
    <row r="46" spans="1:46" x14ac:dyDescent="0.25">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t="s">
        <v>139</v>
      </c>
      <c r="AR46" s="25"/>
      <c r="AS46" s="25"/>
      <c r="AT46" s="25"/>
    </row>
    <row r="47" spans="1:46" x14ac:dyDescent="0.25">
      <c r="A47" s="25"/>
      <c r="B47" s="25"/>
      <c r="C47" s="127" t="s">
        <v>143</v>
      </c>
      <c r="D47" s="39"/>
      <c r="E47" s="39"/>
      <c r="F47" s="39"/>
      <c r="G47" s="39"/>
      <c r="H47" s="39"/>
      <c r="I47" s="39"/>
      <c r="J47" s="124"/>
      <c r="K47" s="39"/>
      <c r="L47" s="39"/>
      <c r="M47" s="23">
        <v>1</v>
      </c>
      <c r="N47" s="23"/>
      <c r="O47" s="23">
        <v>2</v>
      </c>
      <c r="P47" s="23"/>
      <c r="Q47" s="23">
        <v>3</v>
      </c>
      <c r="R47" s="23"/>
      <c r="S47" s="23">
        <v>4</v>
      </c>
      <c r="T47" s="23"/>
      <c r="U47" s="23">
        <v>5</v>
      </c>
      <c r="V47" s="23"/>
      <c r="W47" s="23">
        <v>6</v>
      </c>
      <c r="X47" s="24"/>
      <c r="Y47" s="24">
        <v>7</v>
      </c>
      <c r="Z47" s="24"/>
      <c r="AA47" s="24">
        <v>8</v>
      </c>
      <c r="AB47" s="24"/>
      <c r="AC47" s="24">
        <v>9</v>
      </c>
      <c r="AD47" s="24"/>
      <c r="AE47" s="24">
        <v>10</v>
      </c>
      <c r="AF47" s="24"/>
      <c r="AG47" s="24">
        <v>11</v>
      </c>
      <c r="AH47" s="24"/>
      <c r="AI47" s="24">
        <v>12</v>
      </c>
      <c r="AJ47" s="24"/>
      <c r="AK47" s="24">
        <v>13</v>
      </c>
      <c r="AL47" s="24"/>
      <c r="AM47" s="24">
        <v>14</v>
      </c>
      <c r="AN47" s="24"/>
      <c r="AO47" s="24">
        <v>15</v>
      </c>
      <c r="AP47" s="25"/>
      <c r="AQ47" s="40">
        <f>0.8*AS47</f>
        <v>4</v>
      </c>
      <c r="AR47" s="25" t="s">
        <v>165</v>
      </c>
      <c r="AS47" s="128">
        <f>'Deel 1'!X28</f>
        <v>5</v>
      </c>
      <c r="AT47" s="25"/>
    </row>
    <row r="48" spans="1:46" x14ac:dyDescent="0.25">
      <c r="A48" s="25"/>
      <c r="B48" s="25"/>
      <c r="C48" s="25"/>
      <c r="D48" s="25"/>
      <c r="E48" s="25"/>
      <c r="F48" s="25"/>
      <c r="G48" s="25"/>
      <c r="H48" s="25"/>
      <c r="I48" s="25"/>
      <c r="J48" s="25"/>
      <c r="K48" s="25"/>
      <c r="L48" s="25"/>
      <c r="M48" s="19"/>
      <c r="N48" s="20"/>
      <c r="O48" s="19"/>
      <c r="P48" s="20"/>
      <c r="Q48" s="19"/>
      <c r="R48" s="20"/>
      <c r="S48" s="21"/>
      <c r="T48" s="20"/>
      <c r="U48" s="21"/>
      <c r="V48" s="20"/>
      <c r="W48" s="21"/>
      <c r="X48" s="22"/>
      <c r="Y48" s="21"/>
      <c r="Z48" s="22"/>
      <c r="AA48" s="21"/>
      <c r="AB48" s="22"/>
      <c r="AC48" s="21"/>
      <c r="AD48" s="22"/>
      <c r="AE48" s="21"/>
      <c r="AF48" s="22"/>
      <c r="AG48" s="21"/>
      <c r="AH48" s="22"/>
      <c r="AI48" s="19"/>
      <c r="AJ48" s="22"/>
      <c r="AK48" s="19"/>
      <c r="AL48" s="22"/>
      <c r="AM48" s="19"/>
      <c r="AN48" s="22"/>
      <c r="AO48" s="19"/>
      <c r="AP48" s="25"/>
      <c r="AQ48" s="132">
        <f>COUNTIF(M48:AO48, "C")</f>
        <v>0</v>
      </c>
      <c r="AR48" s="25"/>
      <c r="AS48" s="25"/>
      <c r="AT48" s="25"/>
    </row>
    <row r="49" spans="1:46" x14ac:dyDescent="0.25">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row>
    <row r="50" spans="1:46" x14ac:dyDescent="0.25">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39" t="s">
        <v>144</v>
      </c>
      <c r="AF50" s="39"/>
      <c r="AG50" s="39"/>
      <c r="AH50" s="39"/>
      <c r="AI50" s="39"/>
      <c r="AJ50" s="39"/>
      <c r="AK50" s="39"/>
      <c r="AL50" s="39"/>
      <c r="AM50" s="39"/>
      <c r="AN50" s="39"/>
      <c r="AO50" s="118" t="s">
        <v>115</v>
      </c>
      <c r="AP50" s="25"/>
      <c r="AQ50" s="25"/>
      <c r="AR50" s="25"/>
      <c r="AS50" s="25"/>
      <c r="AT50" s="25"/>
    </row>
    <row r="51" spans="1:46" x14ac:dyDescent="0.25">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row>
  </sheetData>
  <sheetProtection selectLockedCells="1"/>
  <conditionalFormatting sqref="AQ40">
    <cfRule type="cellIs" dxfId="29" priority="4" operator="greaterThanOrEqual">
      <formula>AQ39</formula>
    </cfRule>
  </conditionalFormatting>
  <conditionalFormatting sqref="AQ48">
    <cfRule type="cellIs" dxfId="28" priority="2" operator="greaterThanOrEqual">
      <formula>AQ47</formula>
    </cfRule>
  </conditionalFormatting>
  <dataValidations count="2">
    <dataValidation type="list" allowBlank="1" showInputMessage="1" showErrorMessage="1" prompt="Maak Keuze" sqref="M14 O14 Q14 S14 U14 W14 Y14 AA14 AC14 AE14 AG14 AI14 AK14 AM14 AO14 M19 O19 Q19 S19 U19 W19 Y19 AA19 AC19 AE19 AG19 AI19 AK19 AM19 AO19">
      <formula1>"C, NC, NVT"</formula1>
    </dataValidation>
    <dataValidation type="list" allowBlank="1" showInputMessage="1" showErrorMessage="1" prompt="Maak Keuze" sqref="AO35:AO37 U48 U35:U37 U22:U23 Y48 AM48 AK48 AI48 AG48 AE48 M35:M37 O35:O37 Q35:Q37 S35:S37 W35:W37 AA35:AA37 AC35:AC37 AE35:AE37 AG35:AG37 AI35:AI37 AK35:AK37 AM35:AM37 Y35:Y37 M17:M18 O17:O18 Q17:Q18 U17:U18 S17:S18 Y17:Y18 AA17:AA18 AC17:AC18 AE17:AE18 AG17:AG18 AI17:AI18 AK17:AK18 AM17:AM18 M22:M23 O22:O23 Q22:Q23 S22:S23 W22:W23 Y22:Y23 AA22:AA23 AC22:AC23 AE22:AE23 AG22:AG23 AI22:AI23 AK22:AK23 AM22:AM23 AO22:AO23 W17:W18 AC48 AO48 M48 O48 Q48 S48 W48 AA48 AO17:AO18 Q7:Q11 S7:S11 W7:W11 AA7:AA11 AC7:AC11 AE7:AE11 AG7:AG11 AI7:AI11 AK7:AK11 AM7:AM11 AO7:AO11 Y7:Y11 M7:M11 O7:O11 U7:U11 AO30:AO32 AM30:AM32 AK30:AK32 AI30:AI32 AG30:AG32 AE30:AE32 AC30:AC32 AA30:AA32 W30:W32 S30:S32 Q30:Q32 O30:O32 M30:M32 Y30:Y32 U30:U32 AO26:AO27 AM26:AM27 AK26:AK27 AI26:AI27 AG26:AG27 AE26:AE27 AC26:AC27 AA26:AA27 W26:W27 S26:S27 Q26:Q27 O26:O27 M26:M27 Y26:Y27 U26:U27">
      <formula1>"C, NC"</formula1>
    </dataValidation>
  </dataValidations>
  <hyperlinks>
    <hyperlink ref="AO2" location="A_Aanmelding" tooltip="Terug naar Audit Checklist - deel 1" display="HIER"/>
    <hyperlink ref="AO50" location="A_Aanmelding" tooltip="Terug naar vraag 1.2" display="HIER"/>
    <hyperlink ref="AO43" location="A_Aanmelding" tooltip="Terug naar vraag 1.1" display="HIER"/>
  </hyperlinks>
  <pageMargins left="0.7" right="0.7" top="0.75" bottom="0.75" header="0.3" footer="0.3"/>
  <pageSetup paperSize="9" orientation="portrait" horizontalDpi="4294967293" r:id="rId1"/>
  <ignoredErrors>
    <ignoredError sqref="M40 O40 Q40 S40 U40 W40 Y40 AA40 AC40 AE40 AG40 AI40 AK40 AM40 AO40" formulaRange="1"/>
    <ignoredError sqref="AQ39 AS39" unlockedFormula="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44"/>
  <sheetViews>
    <sheetView topLeftCell="A4" workbookViewId="0">
      <selection activeCell="AS29" sqref="AS29"/>
    </sheetView>
  </sheetViews>
  <sheetFormatPr defaultColWidth="9.140625" defaultRowHeight="15" x14ac:dyDescent="0.25"/>
  <cols>
    <col min="1" max="13" width="4.7109375" style="45" customWidth="1"/>
    <col min="14" max="14" width="2.7109375" style="45" customWidth="1"/>
    <col min="15" max="15" width="4.7109375" style="45" customWidth="1"/>
    <col min="16" max="16" width="2.7109375" style="45" customWidth="1"/>
    <col min="17" max="17" width="4.7109375" style="45" customWidth="1"/>
    <col min="18" max="18" width="2.7109375" style="45" customWidth="1"/>
    <col min="19" max="19" width="4.7109375" style="45" customWidth="1"/>
    <col min="20" max="20" width="2.7109375" style="45" customWidth="1"/>
    <col min="21" max="21" width="4.7109375" style="45" customWidth="1"/>
    <col min="22" max="22" width="2.7109375" style="45" customWidth="1"/>
    <col min="23" max="23" width="4.7109375" style="45" customWidth="1"/>
    <col min="24" max="24" width="2.7109375" style="45" customWidth="1"/>
    <col min="25" max="25" width="4.7109375" style="45" customWidth="1"/>
    <col min="26" max="26" width="2.7109375" style="45" customWidth="1"/>
    <col min="27" max="27" width="4.7109375" style="45" customWidth="1"/>
    <col min="28" max="28" width="2.7109375" style="45" customWidth="1"/>
    <col min="29" max="29" width="4.7109375" style="45" customWidth="1"/>
    <col min="30" max="30" width="2.7109375" style="45" customWidth="1"/>
    <col min="31" max="31" width="4.7109375" style="45" customWidth="1"/>
    <col min="32" max="32" width="2.7109375" style="45" customWidth="1"/>
    <col min="33" max="33" width="4.7109375" style="45" customWidth="1"/>
    <col min="34" max="34" width="2.7109375" style="45" customWidth="1"/>
    <col min="35" max="35" width="4.7109375" style="45" customWidth="1"/>
    <col min="36" max="36" width="2.7109375" style="45" customWidth="1"/>
    <col min="37" max="37" width="4.7109375" style="45" customWidth="1"/>
    <col min="38" max="38" width="2.7109375" style="45" customWidth="1"/>
    <col min="39" max="39" width="4.7109375" style="45" customWidth="1"/>
    <col min="40" max="40" width="2.7109375" style="45" customWidth="1"/>
    <col min="41" max="45" width="4.7109375" style="45" customWidth="1"/>
    <col min="46" max="16384" width="9.140625" style="45"/>
  </cols>
  <sheetData>
    <row r="1" spans="1:46" x14ac:dyDescent="0.25">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133"/>
      <c r="AN1" s="133"/>
      <c r="AO1" s="25"/>
      <c r="AP1" s="25"/>
      <c r="AQ1" s="25"/>
      <c r="AR1" s="25"/>
      <c r="AS1" s="25"/>
      <c r="AT1" s="25"/>
    </row>
    <row r="2" spans="1:46" ht="23.25" x14ac:dyDescent="0.35">
      <c r="A2" s="35"/>
      <c r="B2" s="35"/>
      <c r="C2" s="134" t="s">
        <v>3</v>
      </c>
      <c r="D2" s="35"/>
      <c r="E2" s="35"/>
      <c r="F2" s="35"/>
      <c r="G2" s="35"/>
      <c r="H2" s="35"/>
      <c r="I2" s="35"/>
      <c r="J2" s="35"/>
      <c r="K2" s="35"/>
      <c r="L2" s="35"/>
      <c r="M2" s="35"/>
      <c r="N2" s="35"/>
      <c r="O2" s="35"/>
      <c r="P2" s="35"/>
      <c r="Q2" s="35"/>
      <c r="R2" s="35"/>
      <c r="S2" s="35"/>
      <c r="T2" s="35"/>
      <c r="U2" s="35"/>
      <c r="V2" s="35"/>
      <c r="W2" s="35"/>
      <c r="X2" s="35"/>
      <c r="Y2" s="35"/>
      <c r="Z2" s="25"/>
      <c r="AA2" s="25"/>
      <c r="AB2" s="135"/>
      <c r="AC2" s="25"/>
      <c r="AD2" s="25"/>
      <c r="AE2" s="136" t="s">
        <v>114</v>
      </c>
      <c r="AF2" s="136"/>
      <c r="AG2" s="136"/>
      <c r="AH2" s="136"/>
      <c r="AI2" s="136"/>
      <c r="AJ2" s="136"/>
      <c r="AK2" s="136"/>
      <c r="AL2" s="136"/>
      <c r="AM2" s="136"/>
      <c r="AN2" s="137" t="s">
        <v>145</v>
      </c>
      <c r="AO2" s="136"/>
      <c r="AP2" s="25"/>
      <c r="AQ2" s="25"/>
      <c r="AR2" s="25"/>
      <c r="AS2" s="25"/>
      <c r="AT2" s="25"/>
    </row>
    <row r="3" spans="1:46" x14ac:dyDescent="0.25">
      <c r="A3" s="35"/>
      <c r="B3" s="138"/>
      <c r="C3" s="138"/>
      <c r="D3" s="138"/>
      <c r="E3" s="139"/>
      <c r="F3" s="139"/>
      <c r="G3" s="139"/>
      <c r="H3" s="139"/>
      <c r="I3" s="139"/>
      <c r="J3" s="139"/>
      <c r="K3" s="139"/>
      <c r="L3" s="139"/>
      <c r="M3" s="139"/>
      <c r="N3" s="139"/>
      <c r="O3" s="139"/>
      <c r="P3" s="139"/>
      <c r="Q3" s="139"/>
      <c r="R3" s="139"/>
      <c r="S3" s="139"/>
      <c r="T3" s="35"/>
      <c r="U3" s="35"/>
      <c r="V3" s="35"/>
      <c r="W3" s="35"/>
      <c r="X3" s="35"/>
      <c r="Y3" s="35"/>
      <c r="Z3" s="35"/>
      <c r="AA3" s="35"/>
      <c r="AB3" s="35"/>
      <c r="AC3" s="35"/>
      <c r="AD3" s="35"/>
      <c r="AE3" s="35"/>
      <c r="AF3" s="35"/>
      <c r="AG3" s="35"/>
      <c r="AH3" s="35"/>
      <c r="AI3" s="35"/>
      <c r="AJ3" s="35"/>
      <c r="AK3" s="35"/>
      <c r="AL3" s="35"/>
      <c r="AM3" s="133"/>
      <c r="AN3" s="133"/>
      <c r="AO3" s="25"/>
      <c r="AP3" s="25"/>
      <c r="AQ3" s="25"/>
      <c r="AR3" s="25"/>
      <c r="AS3" s="25"/>
      <c r="AT3" s="25"/>
    </row>
    <row r="4" spans="1:46" ht="18.75" x14ac:dyDescent="0.3">
      <c r="A4" s="35"/>
      <c r="B4" s="35"/>
      <c r="C4" s="140" t="s">
        <v>146</v>
      </c>
      <c r="D4" s="35"/>
      <c r="E4" s="35"/>
      <c r="F4" s="35"/>
      <c r="G4" s="35"/>
      <c r="H4" s="35"/>
      <c r="I4" s="35"/>
      <c r="J4" s="35"/>
      <c r="K4" s="140" t="s">
        <v>147</v>
      </c>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133"/>
      <c r="AN4" s="133"/>
      <c r="AO4" s="25"/>
      <c r="AP4" s="25"/>
      <c r="AQ4" s="25"/>
      <c r="AR4" s="25"/>
      <c r="AS4" s="25"/>
      <c r="AT4" s="25"/>
    </row>
    <row r="5" spans="1:46" x14ac:dyDescent="0.25">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133"/>
      <c r="AN5" s="133"/>
      <c r="AO5" s="25"/>
      <c r="AP5" s="25"/>
      <c r="AQ5" s="25"/>
      <c r="AR5" s="25"/>
      <c r="AS5" s="25"/>
      <c r="AT5" s="25"/>
    </row>
    <row r="6" spans="1:46" x14ac:dyDescent="0.25">
      <c r="A6" s="35"/>
      <c r="B6" s="36"/>
      <c r="C6" s="141" t="s">
        <v>148</v>
      </c>
      <c r="D6" s="142"/>
      <c r="E6" s="142"/>
      <c r="F6" s="142"/>
      <c r="G6" s="142"/>
      <c r="H6" s="142"/>
      <c r="I6" s="142"/>
      <c r="J6" s="142"/>
      <c r="K6" s="39"/>
      <c r="L6" s="39"/>
      <c r="M6" s="30">
        <v>1</v>
      </c>
      <c r="N6" s="30"/>
      <c r="O6" s="30">
        <v>2</v>
      </c>
      <c r="P6" s="30"/>
      <c r="Q6" s="30">
        <v>3</v>
      </c>
      <c r="R6" s="30"/>
      <c r="S6" s="30">
        <v>4</v>
      </c>
      <c r="T6" s="30"/>
      <c r="U6" s="30">
        <v>5</v>
      </c>
      <c r="V6" s="30"/>
      <c r="W6" s="30">
        <v>6</v>
      </c>
      <c r="X6" s="31"/>
      <c r="Y6" s="31">
        <v>7</v>
      </c>
      <c r="Z6" s="31"/>
      <c r="AA6" s="31">
        <v>8</v>
      </c>
      <c r="AB6" s="31"/>
      <c r="AC6" s="31">
        <v>9</v>
      </c>
      <c r="AD6" s="31"/>
      <c r="AE6" s="31">
        <v>10</v>
      </c>
      <c r="AF6" s="31"/>
      <c r="AG6" s="31">
        <v>11</v>
      </c>
      <c r="AH6" s="31"/>
      <c r="AI6" s="31">
        <v>12</v>
      </c>
      <c r="AJ6" s="31"/>
      <c r="AK6" s="31">
        <v>13</v>
      </c>
      <c r="AL6" s="31"/>
      <c r="AM6" s="31">
        <v>14</v>
      </c>
      <c r="AN6" s="31"/>
      <c r="AO6" s="31">
        <v>15</v>
      </c>
      <c r="AP6" s="25"/>
      <c r="AQ6" s="25"/>
      <c r="AR6" s="25"/>
      <c r="AS6" s="25"/>
      <c r="AT6" s="25"/>
    </row>
    <row r="7" spans="1:46" x14ac:dyDescent="0.25">
      <c r="A7" s="35"/>
      <c r="B7" s="36"/>
      <c r="C7" s="143" t="s">
        <v>119</v>
      </c>
      <c r="D7" s="36"/>
      <c r="E7" s="36"/>
      <c r="F7" s="36"/>
      <c r="G7" s="36"/>
      <c r="H7" s="36"/>
      <c r="I7" s="36"/>
      <c r="J7" s="36"/>
      <c r="K7" s="25"/>
      <c r="L7" s="25"/>
      <c r="M7" s="32"/>
      <c r="N7" s="33"/>
      <c r="O7" s="32"/>
      <c r="P7" s="33"/>
      <c r="Q7" s="32"/>
      <c r="R7" s="33"/>
      <c r="S7" s="32"/>
      <c r="T7" s="33"/>
      <c r="U7" s="32"/>
      <c r="V7" s="33"/>
      <c r="W7" s="32"/>
      <c r="X7" s="34"/>
      <c r="Y7" s="32"/>
      <c r="Z7" s="34"/>
      <c r="AA7" s="32"/>
      <c r="AB7" s="34"/>
      <c r="AC7" s="32"/>
      <c r="AD7" s="34"/>
      <c r="AE7" s="32"/>
      <c r="AF7" s="34"/>
      <c r="AG7" s="32"/>
      <c r="AH7" s="34"/>
      <c r="AI7" s="32"/>
      <c r="AJ7" s="34"/>
      <c r="AK7" s="32"/>
      <c r="AL7" s="34"/>
      <c r="AM7" s="32"/>
      <c r="AN7" s="34"/>
      <c r="AO7" s="32"/>
      <c r="AP7" s="25"/>
      <c r="AQ7" s="25"/>
      <c r="AR7" s="25"/>
      <c r="AS7" s="25"/>
      <c r="AT7" s="25"/>
    </row>
    <row r="8" spans="1:46" x14ac:dyDescent="0.25">
      <c r="A8" s="35"/>
      <c r="B8" s="36"/>
      <c r="C8" s="143" t="s">
        <v>120</v>
      </c>
      <c r="D8" s="36"/>
      <c r="E8" s="36"/>
      <c r="F8" s="36"/>
      <c r="G8" s="36"/>
      <c r="H8" s="36"/>
      <c r="I8" s="36"/>
      <c r="J8" s="36"/>
      <c r="K8" s="25"/>
      <c r="L8" s="25"/>
      <c r="M8" s="32"/>
      <c r="N8" s="33"/>
      <c r="O8" s="32"/>
      <c r="P8" s="33"/>
      <c r="Q8" s="32"/>
      <c r="R8" s="33"/>
      <c r="S8" s="32"/>
      <c r="T8" s="33"/>
      <c r="U8" s="32"/>
      <c r="V8" s="33"/>
      <c r="W8" s="32"/>
      <c r="X8" s="34"/>
      <c r="Y8" s="32"/>
      <c r="Z8" s="34"/>
      <c r="AA8" s="32"/>
      <c r="AB8" s="34"/>
      <c r="AC8" s="32"/>
      <c r="AD8" s="34"/>
      <c r="AE8" s="32"/>
      <c r="AF8" s="34"/>
      <c r="AG8" s="32"/>
      <c r="AH8" s="34"/>
      <c r="AI8" s="32"/>
      <c r="AJ8" s="34"/>
      <c r="AK8" s="32"/>
      <c r="AL8" s="34"/>
      <c r="AM8" s="32"/>
      <c r="AN8" s="34"/>
      <c r="AO8" s="32"/>
      <c r="AP8" s="25"/>
      <c r="AQ8" s="25"/>
      <c r="AR8" s="25"/>
      <c r="AS8" s="25"/>
      <c r="AT8" s="25"/>
    </row>
    <row r="9" spans="1:46" x14ac:dyDescent="0.25">
      <c r="A9" s="35"/>
      <c r="B9" s="36"/>
      <c r="C9" s="143" t="s">
        <v>121</v>
      </c>
      <c r="D9" s="36"/>
      <c r="E9" s="36"/>
      <c r="F9" s="36"/>
      <c r="G9" s="36"/>
      <c r="H9" s="36"/>
      <c r="I9" s="36"/>
      <c r="J9" s="36"/>
      <c r="K9" s="25"/>
      <c r="L9" s="25"/>
      <c r="M9" s="32"/>
      <c r="N9" s="33"/>
      <c r="O9" s="32"/>
      <c r="P9" s="33"/>
      <c r="Q9" s="32"/>
      <c r="R9" s="33"/>
      <c r="S9" s="32"/>
      <c r="T9" s="33"/>
      <c r="U9" s="32"/>
      <c r="V9" s="33"/>
      <c r="W9" s="32"/>
      <c r="X9" s="34"/>
      <c r="Y9" s="32"/>
      <c r="Z9" s="34"/>
      <c r="AA9" s="32"/>
      <c r="AB9" s="34"/>
      <c r="AC9" s="32"/>
      <c r="AD9" s="34"/>
      <c r="AE9" s="32"/>
      <c r="AF9" s="34"/>
      <c r="AG9" s="32"/>
      <c r="AH9" s="34"/>
      <c r="AI9" s="32"/>
      <c r="AJ9" s="34"/>
      <c r="AK9" s="32"/>
      <c r="AL9" s="34"/>
      <c r="AM9" s="32"/>
      <c r="AN9" s="34"/>
      <c r="AO9" s="32"/>
      <c r="AP9" s="25"/>
      <c r="AQ9" s="25"/>
      <c r="AR9" s="25"/>
      <c r="AS9" s="25"/>
      <c r="AT9" s="25"/>
    </row>
    <row r="10" spans="1:46" x14ac:dyDescent="0.25">
      <c r="A10" s="35"/>
      <c r="B10" s="36"/>
      <c r="C10" s="143" t="s">
        <v>363</v>
      </c>
      <c r="D10" s="36"/>
      <c r="E10" s="36"/>
      <c r="F10" s="36"/>
      <c r="G10" s="36"/>
      <c r="H10" s="36"/>
      <c r="I10" s="36"/>
      <c r="J10" s="36"/>
      <c r="K10" s="25"/>
      <c r="L10" s="25"/>
      <c r="M10" s="32"/>
      <c r="N10" s="33"/>
      <c r="O10" s="32"/>
      <c r="P10" s="33"/>
      <c r="Q10" s="32"/>
      <c r="R10" s="33"/>
      <c r="S10" s="32"/>
      <c r="T10" s="33"/>
      <c r="U10" s="32"/>
      <c r="V10" s="33"/>
      <c r="W10" s="32"/>
      <c r="X10" s="34"/>
      <c r="Y10" s="32"/>
      <c r="Z10" s="34"/>
      <c r="AA10" s="32"/>
      <c r="AB10" s="34"/>
      <c r="AC10" s="32"/>
      <c r="AD10" s="34"/>
      <c r="AE10" s="32"/>
      <c r="AF10" s="34"/>
      <c r="AG10" s="32"/>
      <c r="AH10" s="34"/>
      <c r="AI10" s="32"/>
      <c r="AJ10" s="34"/>
      <c r="AK10" s="32"/>
      <c r="AL10" s="34"/>
      <c r="AM10" s="32"/>
      <c r="AN10" s="34"/>
      <c r="AO10" s="32"/>
      <c r="AP10" s="25"/>
      <c r="AQ10" s="25"/>
      <c r="AR10" s="25"/>
      <c r="AS10" s="25"/>
      <c r="AT10" s="25"/>
    </row>
    <row r="11" spans="1:46" x14ac:dyDescent="0.25">
      <c r="A11" s="36"/>
      <c r="B11" s="36"/>
      <c r="C11" s="143" t="s">
        <v>122</v>
      </c>
      <c r="D11" s="36"/>
      <c r="E11" s="36"/>
      <c r="F11" s="36"/>
      <c r="G11" s="36"/>
      <c r="H11" s="36"/>
      <c r="I11" s="36"/>
      <c r="J11" s="36"/>
      <c r="K11" s="25"/>
      <c r="L11" s="25"/>
      <c r="M11" s="32"/>
      <c r="N11" s="33"/>
      <c r="O11" s="32"/>
      <c r="P11" s="33"/>
      <c r="Q11" s="32"/>
      <c r="R11" s="33"/>
      <c r="S11" s="32"/>
      <c r="T11" s="33"/>
      <c r="U11" s="32"/>
      <c r="V11" s="33"/>
      <c r="W11" s="32"/>
      <c r="X11" s="34"/>
      <c r="Y11" s="32"/>
      <c r="Z11" s="34"/>
      <c r="AA11" s="32"/>
      <c r="AB11" s="34"/>
      <c r="AC11" s="32"/>
      <c r="AD11" s="34"/>
      <c r="AE11" s="32"/>
      <c r="AF11" s="34"/>
      <c r="AG11" s="32"/>
      <c r="AH11" s="34"/>
      <c r="AI11" s="32"/>
      <c r="AJ11" s="34"/>
      <c r="AK11" s="32"/>
      <c r="AL11" s="34"/>
      <c r="AM11" s="32"/>
      <c r="AN11" s="34"/>
      <c r="AO11" s="32"/>
      <c r="AP11" s="25"/>
      <c r="AQ11" s="25"/>
      <c r="AR11" s="25"/>
      <c r="AS11" s="25"/>
      <c r="AT11" s="25"/>
    </row>
    <row r="12" spans="1:46" x14ac:dyDescent="0.25">
      <c r="A12" s="36"/>
      <c r="B12" s="36"/>
      <c r="C12" s="36"/>
      <c r="D12" s="36"/>
      <c r="E12" s="36"/>
      <c r="F12" s="36"/>
      <c r="G12" s="36"/>
      <c r="H12" s="36"/>
      <c r="I12" s="36"/>
      <c r="J12" s="36"/>
      <c r="K12" s="25"/>
      <c r="L12" s="25"/>
      <c r="M12" s="33"/>
      <c r="N12" s="33"/>
      <c r="O12" s="33"/>
      <c r="P12" s="33"/>
      <c r="Q12" s="33"/>
      <c r="R12" s="33"/>
      <c r="S12" s="33"/>
      <c r="T12" s="33"/>
      <c r="U12" s="33"/>
      <c r="V12" s="33"/>
      <c r="W12" s="33"/>
      <c r="X12" s="34"/>
      <c r="Y12" s="33"/>
      <c r="Z12" s="34"/>
      <c r="AA12" s="33"/>
      <c r="AB12" s="34"/>
      <c r="AC12" s="33"/>
      <c r="AD12" s="34"/>
      <c r="AE12" s="33"/>
      <c r="AF12" s="34"/>
      <c r="AG12" s="33"/>
      <c r="AH12" s="34"/>
      <c r="AI12" s="33"/>
      <c r="AJ12" s="34"/>
      <c r="AK12" s="33"/>
      <c r="AL12" s="34"/>
      <c r="AM12" s="33"/>
      <c r="AN12" s="34"/>
      <c r="AO12" s="33"/>
      <c r="AP12" s="25"/>
      <c r="AQ12" s="25"/>
      <c r="AR12" s="25"/>
      <c r="AS12" s="25"/>
      <c r="AT12" s="25"/>
    </row>
    <row r="13" spans="1:46" x14ac:dyDescent="0.25">
      <c r="A13" s="36"/>
      <c r="B13" s="36"/>
      <c r="C13" s="142" t="s">
        <v>149</v>
      </c>
      <c r="D13" s="144"/>
      <c r="E13" s="144"/>
      <c r="F13" s="144"/>
      <c r="G13" s="144"/>
      <c r="H13" s="144"/>
      <c r="I13" s="144"/>
      <c r="J13" s="142"/>
      <c r="K13" s="39"/>
      <c r="L13" s="39"/>
      <c r="M13" s="30">
        <v>1</v>
      </c>
      <c r="N13" s="30"/>
      <c r="O13" s="30">
        <v>2</v>
      </c>
      <c r="P13" s="30"/>
      <c r="Q13" s="30">
        <v>3</v>
      </c>
      <c r="R13" s="30"/>
      <c r="S13" s="30">
        <v>4</v>
      </c>
      <c r="T13" s="30"/>
      <c r="U13" s="30">
        <v>5</v>
      </c>
      <c r="V13" s="30"/>
      <c r="W13" s="30">
        <v>6</v>
      </c>
      <c r="X13" s="31"/>
      <c r="Y13" s="31">
        <v>7</v>
      </c>
      <c r="Z13" s="31"/>
      <c r="AA13" s="31">
        <v>8</v>
      </c>
      <c r="AB13" s="31"/>
      <c r="AC13" s="31">
        <v>9</v>
      </c>
      <c r="AD13" s="31"/>
      <c r="AE13" s="31">
        <v>10</v>
      </c>
      <c r="AF13" s="31"/>
      <c r="AG13" s="31">
        <v>11</v>
      </c>
      <c r="AH13" s="31"/>
      <c r="AI13" s="31">
        <v>12</v>
      </c>
      <c r="AJ13" s="31"/>
      <c r="AK13" s="31">
        <v>13</v>
      </c>
      <c r="AL13" s="31"/>
      <c r="AM13" s="31">
        <v>14</v>
      </c>
      <c r="AN13" s="31"/>
      <c r="AO13" s="31">
        <v>15</v>
      </c>
      <c r="AP13" s="25"/>
      <c r="AQ13" s="25"/>
      <c r="AR13" s="25"/>
      <c r="AS13" s="25"/>
      <c r="AT13" s="25"/>
    </row>
    <row r="14" spans="1:46" x14ac:dyDescent="0.25">
      <c r="A14" s="36"/>
      <c r="B14" s="36"/>
      <c r="C14" s="143" t="s">
        <v>124</v>
      </c>
      <c r="D14" s="36"/>
      <c r="E14" s="36"/>
      <c r="F14" s="36"/>
      <c r="G14" s="36"/>
      <c r="H14" s="36"/>
      <c r="I14" s="36"/>
      <c r="J14" s="36"/>
      <c r="K14" s="25"/>
      <c r="L14" s="25"/>
      <c r="M14" s="19"/>
      <c r="N14" s="20"/>
      <c r="O14" s="19"/>
      <c r="P14" s="20"/>
      <c r="Q14" s="19"/>
      <c r="R14" s="20"/>
      <c r="S14" s="19"/>
      <c r="T14" s="20"/>
      <c r="U14" s="19"/>
      <c r="V14" s="20"/>
      <c r="W14" s="19"/>
      <c r="X14" s="22"/>
      <c r="Y14" s="19"/>
      <c r="Z14" s="22"/>
      <c r="AA14" s="19"/>
      <c r="AB14" s="22"/>
      <c r="AC14" s="19"/>
      <c r="AD14" s="22"/>
      <c r="AE14" s="19"/>
      <c r="AF14" s="22"/>
      <c r="AG14" s="19"/>
      <c r="AH14" s="22"/>
      <c r="AI14" s="19"/>
      <c r="AJ14" s="22"/>
      <c r="AK14" s="19"/>
      <c r="AL14" s="22"/>
      <c r="AM14" s="19"/>
      <c r="AN14" s="22"/>
      <c r="AO14" s="19"/>
      <c r="AP14" s="25"/>
      <c r="AQ14" s="25"/>
      <c r="AR14" s="25"/>
      <c r="AS14" s="25"/>
      <c r="AT14" s="25"/>
    </row>
    <row r="15" spans="1:46" x14ac:dyDescent="0.25">
      <c r="A15" s="36"/>
      <c r="B15" s="36"/>
      <c r="C15" s="36"/>
      <c r="D15" s="36"/>
      <c r="E15" s="36"/>
      <c r="F15" s="36"/>
      <c r="G15" s="36"/>
      <c r="H15" s="36"/>
      <c r="I15" s="36"/>
      <c r="J15" s="36"/>
      <c r="K15" s="25"/>
      <c r="L15" s="25"/>
      <c r="M15" s="33"/>
      <c r="N15" s="33"/>
      <c r="O15" s="33"/>
      <c r="P15" s="33"/>
      <c r="Q15" s="33"/>
      <c r="R15" s="33"/>
      <c r="S15" s="33"/>
      <c r="T15" s="33"/>
      <c r="U15" s="33"/>
      <c r="V15" s="33"/>
      <c r="W15" s="33"/>
      <c r="X15" s="34"/>
      <c r="Y15" s="33"/>
      <c r="Z15" s="34"/>
      <c r="AA15" s="33"/>
      <c r="AB15" s="34"/>
      <c r="AC15" s="33"/>
      <c r="AD15" s="34"/>
      <c r="AE15" s="33"/>
      <c r="AF15" s="34"/>
      <c r="AG15" s="33"/>
      <c r="AH15" s="34"/>
      <c r="AI15" s="33"/>
      <c r="AJ15" s="34"/>
      <c r="AK15" s="33"/>
      <c r="AL15" s="34"/>
      <c r="AM15" s="33"/>
      <c r="AN15" s="34"/>
      <c r="AO15" s="33"/>
      <c r="AP15" s="25"/>
      <c r="AQ15" s="25"/>
      <c r="AR15" s="25"/>
      <c r="AS15" s="25"/>
      <c r="AT15" s="25"/>
    </row>
    <row r="16" spans="1:46" x14ac:dyDescent="0.25">
      <c r="A16" s="36"/>
      <c r="B16" s="36"/>
      <c r="C16" s="142" t="s">
        <v>150</v>
      </c>
      <c r="D16" s="144"/>
      <c r="E16" s="144"/>
      <c r="F16" s="144"/>
      <c r="G16" s="144"/>
      <c r="H16" s="144"/>
      <c r="I16" s="144"/>
      <c r="J16" s="142"/>
      <c r="K16" s="39"/>
      <c r="L16" s="39"/>
      <c r="M16" s="30">
        <v>1</v>
      </c>
      <c r="N16" s="30"/>
      <c r="O16" s="30">
        <v>2</v>
      </c>
      <c r="P16" s="30"/>
      <c r="Q16" s="30">
        <v>3</v>
      </c>
      <c r="R16" s="30"/>
      <c r="S16" s="30">
        <v>4</v>
      </c>
      <c r="T16" s="30"/>
      <c r="U16" s="30">
        <v>5</v>
      </c>
      <c r="V16" s="30"/>
      <c r="W16" s="30">
        <v>6</v>
      </c>
      <c r="X16" s="31"/>
      <c r="Y16" s="31">
        <v>7</v>
      </c>
      <c r="Z16" s="31"/>
      <c r="AA16" s="31">
        <v>8</v>
      </c>
      <c r="AB16" s="31"/>
      <c r="AC16" s="31">
        <v>9</v>
      </c>
      <c r="AD16" s="31"/>
      <c r="AE16" s="31">
        <v>10</v>
      </c>
      <c r="AF16" s="31"/>
      <c r="AG16" s="31">
        <v>11</v>
      </c>
      <c r="AH16" s="31"/>
      <c r="AI16" s="31">
        <v>12</v>
      </c>
      <c r="AJ16" s="31"/>
      <c r="AK16" s="31">
        <v>13</v>
      </c>
      <c r="AL16" s="31"/>
      <c r="AM16" s="31">
        <v>14</v>
      </c>
      <c r="AN16" s="31"/>
      <c r="AO16" s="31">
        <v>15</v>
      </c>
      <c r="AP16" s="25"/>
      <c r="AQ16" s="25"/>
      <c r="AR16" s="25"/>
      <c r="AS16" s="25"/>
      <c r="AT16" s="25"/>
    </row>
    <row r="17" spans="1:46" x14ac:dyDescent="0.25">
      <c r="A17" s="36"/>
      <c r="B17" s="36"/>
      <c r="C17" s="143" t="s">
        <v>126</v>
      </c>
      <c r="D17" s="36"/>
      <c r="E17" s="36"/>
      <c r="F17" s="36"/>
      <c r="G17" s="36"/>
      <c r="H17" s="36"/>
      <c r="I17" s="36"/>
      <c r="J17" s="36"/>
      <c r="K17" s="25"/>
      <c r="L17" s="25"/>
      <c r="M17" s="32"/>
      <c r="N17" s="33"/>
      <c r="O17" s="32"/>
      <c r="P17" s="33"/>
      <c r="Q17" s="32"/>
      <c r="R17" s="33"/>
      <c r="S17" s="32"/>
      <c r="T17" s="33"/>
      <c r="U17" s="32"/>
      <c r="V17" s="33"/>
      <c r="W17" s="32"/>
      <c r="X17" s="34"/>
      <c r="Y17" s="32"/>
      <c r="Z17" s="34"/>
      <c r="AA17" s="32"/>
      <c r="AB17" s="34"/>
      <c r="AC17" s="32"/>
      <c r="AD17" s="34"/>
      <c r="AE17" s="32"/>
      <c r="AF17" s="34"/>
      <c r="AG17" s="32"/>
      <c r="AH17" s="34"/>
      <c r="AI17" s="32"/>
      <c r="AJ17" s="34"/>
      <c r="AK17" s="32"/>
      <c r="AL17" s="34"/>
      <c r="AM17" s="32"/>
      <c r="AN17" s="34"/>
      <c r="AO17" s="32"/>
      <c r="AP17" s="25"/>
      <c r="AQ17" s="25"/>
      <c r="AR17" s="25"/>
      <c r="AS17" s="25"/>
      <c r="AT17" s="25"/>
    </row>
    <row r="18" spans="1:46" x14ac:dyDescent="0.25">
      <c r="A18" s="36"/>
      <c r="B18" s="36"/>
      <c r="C18" s="143" t="s">
        <v>127</v>
      </c>
      <c r="D18" s="36"/>
      <c r="E18" s="36"/>
      <c r="F18" s="36"/>
      <c r="G18" s="36"/>
      <c r="H18" s="36"/>
      <c r="I18" s="36"/>
      <c r="J18" s="36"/>
      <c r="K18" s="25"/>
      <c r="L18" s="25"/>
      <c r="M18" s="32"/>
      <c r="N18" s="33"/>
      <c r="O18" s="32"/>
      <c r="P18" s="33"/>
      <c r="Q18" s="32"/>
      <c r="R18" s="33"/>
      <c r="S18" s="32"/>
      <c r="T18" s="33"/>
      <c r="U18" s="32"/>
      <c r="V18" s="33"/>
      <c r="W18" s="32"/>
      <c r="X18" s="34"/>
      <c r="Y18" s="32"/>
      <c r="Z18" s="34"/>
      <c r="AA18" s="32"/>
      <c r="AB18" s="34"/>
      <c r="AC18" s="32"/>
      <c r="AD18" s="34"/>
      <c r="AE18" s="32"/>
      <c r="AF18" s="34"/>
      <c r="AG18" s="32"/>
      <c r="AH18" s="34"/>
      <c r="AI18" s="32"/>
      <c r="AJ18" s="34"/>
      <c r="AK18" s="32"/>
      <c r="AL18" s="34"/>
      <c r="AM18" s="32"/>
      <c r="AN18" s="34"/>
      <c r="AO18" s="32"/>
      <c r="AP18" s="25"/>
      <c r="AQ18" s="25"/>
      <c r="AR18" s="25"/>
      <c r="AS18" s="25"/>
      <c r="AT18" s="25"/>
    </row>
    <row r="19" spans="1:46" x14ac:dyDescent="0.25">
      <c r="A19" s="36"/>
      <c r="B19" s="36"/>
      <c r="C19" s="143" t="s">
        <v>128</v>
      </c>
      <c r="D19" s="36"/>
      <c r="E19" s="36"/>
      <c r="F19" s="36"/>
      <c r="G19" s="36"/>
      <c r="H19" s="36"/>
      <c r="I19" s="36"/>
      <c r="J19" s="36"/>
      <c r="K19" s="25"/>
      <c r="L19" s="25"/>
      <c r="M19" s="32"/>
      <c r="N19" s="33"/>
      <c r="O19" s="32"/>
      <c r="P19" s="33"/>
      <c r="Q19" s="32"/>
      <c r="R19" s="33"/>
      <c r="S19" s="32"/>
      <c r="T19" s="33"/>
      <c r="U19" s="32"/>
      <c r="V19" s="33"/>
      <c r="W19" s="32"/>
      <c r="X19" s="34"/>
      <c r="Y19" s="32"/>
      <c r="Z19" s="34"/>
      <c r="AA19" s="32"/>
      <c r="AB19" s="34"/>
      <c r="AC19" s="32"/>
      <c r="AD19" s="34"/>
      <c r="AE19" s="32"/>
      <c r="AF19" s="34"/>
      <c r="AG19" s="32"/>
      <c r="AH19" s="34"/>
      <c r="AI19" s="32"/>
      <c r="AJ19" s="34"/>
      <c r="AK19" s="32"/>
      <c r="AL19" s="34"/>
      <c r="AM19" s="32"/>
      <c r="AN19" s="34"/>
      <c r="AO19" s="32"/>
      <c r="AP19" s="25"/>
      <c r="AQ19" s="25"/>
      <c r="AR19" s="25"/>
      <c r="AS19" s="25"/>
      <c r="AT19" s="25"/>
    </row>
    <row r="20" spans="1:46" x14ac:dyDescent="0.25">
      <c r="A20" s="36"/>
      <c r="B20" s="36"/>
      <c r="C20" s="36"/>
      <c r="D20" s="36"/>
      <c r="E20" s="36"/>
      <c r="F20" s="36"/>
      <c r="G20" s="36"/>
      <c r="H20" s="36"/>
      <c r="I20" s="36"/>
      <c r="J20" s="36"/>
      <c r="K20" s="25"/>
      <c r="L20" s="25"/>
      <c r="M20" s="33"/>
      <c r="N20" s="33"/>
      <c r="O20" s="33"/>
      <c r="P20" s="33"/>
      <c r="Q20" s="33"/>
      <c r="R20" s="33"/>
      <c r="S20" s="33"/>
      <c r="T20" s="33"/>
      <c r="U20" s="33"/>
      <c r="V20" s="33"/>
      <c r="W20" s="33"/>
      <c r="X20" s="34"/>
      <c r="Y20" s="33"/>
      <c r="Z20" s="34"/>
      <c r="AA20" s="33"/>
      <c r="AB20" s="34"/>
      <c r="AC20" s="33"/>
      <c r="AD20" s="34"/>
      <c r="AE20" s="33"/>
      <c r="AF20" s="34"/>
      <c r="AG20" s="33"/>
      <c r="AH20" s="34"/>
      <c r="AI20" s="33"/>
      <c r="AJ20" s="34"/>
      <c r="AK20" s="33"/>
      <c r="AL20" s="34"/>
      <c r="AM20" s="33"/>
      <c r="AN20" s="34"/>
      <c r="AO20" s="33"/>
      <c r="AP20" s="25"/>
      <c r="AQ20" s="25"/>
      <c r="AR20" s="25"/>
      <c r="AS20" s="25"/>
      <c r="AT20" s="25"/>
    </row>
    <row r="21" spans="1:46" x14ac:dyDescent="0.25">
      <c r="A21" s="36"/>
      <c r="B21" s="36"/>
      <c r="C21" s="142" t="s">
        <v>151</v>
      </c>
      <c r="D21" s="144"/>
      <c r="E21" s="144"/>
      <c r="F21" s="144"/>
      <c r="G21" s="144"/>
      <c r="H21" s="144"/>
      <c r="I21" s="144"/>
      <c r="J21" s="142"/>
      <c r="K21" s="39"/>
      <c r="L21" s="39"/>
      <c r="M21" s="30">
        <v>1</v>
      </c>
      <c r="N21" s="30"/>
      <c r="O21" s="30">
        <v>2</v>
      </c>
      <c r="P21" s="30"/>
      <c r="Q21" s="30">
        <v>3</v>
      </c>
      <c r="R21" s="30"/>
      <c r="S21" s="30">
        <v>4</v>
      </c>
      <c r="T21" s="30"/>
      <c r="U21" s="30">
        <v>5</v>
      </c>
      <c r="V21" s="30"/>
      <c r="W21" s="30">
        <v>6</v>
      </c>
      <c r="X21" s="31"/>
      <c r="Y21" s="31">
        <v>7</v>
      </c>
      <c r="Z21" s="31"/>
      <c r="AA21" s="31">
        <v>8</v>
      </c>
      <c r="AB21" s="31"/>
      <c r="AC21" s="31">
        <v>9</v>
      </c>
      <c r="AD21" s="31"/>
      <c r="AE21" s="31">
        <v>10</v>
      </c>
      <c r="AF21" s="31"/>
      <c r="AG21" s="31">
        <v>11</v>
      </c>
      <c r="AH21" s="31"/>
      <c r="AI21" s="31">
        <v>12</v>
      </c>
      <c r="AJ21" s="31"/>
      <c r="AK21" s="31">
        <v>13</v>
      </c>
      <c r="AL21" s="31"/>
      <c r="AM21" s="31">
        <v>14</v>
      </c>
      <c r="AN21" s="31"/>
      <c r="AO21" s="31">
        <v>15</v>
      </c>
      <c r="AP21" s="25"/>
      <c r="AQ21" s="25"/>
      <c r="AR21" s="25"/>
      <c r="AS21" s="25"/>
      <c r="AT21" s="25"/>
    </row>
    <row r="22" spans="1:46" x14ac:dyDescent="0.25">
      <c r="A22" s="36"/>
      <c r="B22" s="36"/>
      <c r="C22" s="143" t="s">
        <v>130</v>
      </c>
      <c r="D22" s="36"/>
      <c r="E22" s="36"/>
      <c r="F22" s="36"/>
      <c r="G22" s="36"/>
      <c r="H22" s="36"/>
      <c r="I22" s="36"/>
      <c r="J22" s="36"/>
      <c r="K22" s="25"/>
      <c r="L22" s="25"/>
      <c r="M22" s="32"/>
      <c r="N22" s="33"/>
      <c r="O22" s="32"/>
      <c r="P22" s="33"/>
      <c r="Q22" s="32"/>
      <c r="R22" s="33"/>
      <c r="S22" s="32"/>
      <c r="T22" s="33"/>
      <c r="U22" s="32"/>
      <c r="V22" s="33"/>
      <c r="W22" s="32"/>
      <c r="X22" s="34"/>
      <c r="Y22" s="32"/>
      <c r="Z22" s="34"/>
      <c r="AA22" s="32"/>
      <c r="AB22" s="34"/>
      <c r="AC22" s="32"/>
      <c r="AD22" s="34"/>
      <c r="AE22" s="32"/>
      <c r="AF22" s="34"/>
      <c r="AG22" s="32"/>
      <c r="AH22" s="34"/>
      <c r="AI22" s="32"/>
      <c r="AJ22" s="34"/>
      <c r="AK22" s="32"/>
      <c r="AL22" s="34"/>
      <c r="AM22" s="32"/>
      <c r="AN22" s="34"/>
      <c r="AO22" s="32"/>
      <c r="AP22" s="25"/>
      <c r="AQ22" s="25"/>
      <c r="AR22" s="25"/>
      <c r="AS22" s="25"/>
      <c r="AT22" s="25"/>
    </row>
    <row r="23" spans="1:46" x14ac:dyDescent="0.25">
      <c r="A23" s="36"/>
      <c r="B23" s="36"/>
      <c r="C23" s="143" t="s">
        <v>483</v>
      </c>
      <c r="D23" s="36"/>
      <c r="E23" s="36"/>
      <c r="F23" s="36"/>
      <c r="G23" s="36"/>
      <c r="H23" s="36"/>
      <c r="I23" s="36"/>
      <c r="J23" s="36"/>
      <c r="K23" s="25"/>
      <c r="L23" s="25"/>
      <c r="M23" s="32"/>
      <c r="N23" s="33"/>
      <c r="O23" s="32"/>
      <c r="P23" s="33"/>
      <c r="Q23" s="32"/>
      <c r="R23" s="33"/>
      <c r="S23" s="32"/>
      <c r="T23" s="33"/>
      <c r="U23" s="32"/>
      <c r="V23" s="33"/>
      <c r="W23" s="32"/>
      <c r="X23" s="34"/>
      <c r="Y23" s="32"/>
      <c r="Z23" s="34"/>
      <c r="AA23" s="32"/>
      <c r="AB23" s="34"/>
      <c r="AC23" s="32"/>
      <c r="AD23" s="34"/>
      <c r="AE23" s="32"/>
      <c r="AF23" s="34"/>
      <c r="AG23" s="32"/>
      <c r="AH23" s="34"/>
      <c r="AI23" s="32"/>
      <c r="AJ23" s="34"/>
      <c r="AK23" s="32"/>
      <c r="AL23" s="34"/>
      <c r="AM23" s="32"/>
      <c r="AN23" s="34"/>
      <c r="AO23" s="32"/>
      <c r="AP23" s="25"/>
      <c r="AQ23" s="25"/>
      <c r="AR23" s="25"/>
      <c r="AS23" s="25"/>
      <c r="AT23" s="25"/>
    </row>
    <row r="24" spans="1:46" x14ac:dyDescent="0.25">
      <c r="A24" s="36"/>
      <c r="B24" s="36"/>
      <c r="C24" s="36"/>
      <c r="D24" s="36"/>
      <c r="E24" s="36"/>
      <c r="F24" s="36"/>
      <c r="G24" s="36"/>
      <c r="H24" s="36"/>
      <c r="I24" s="36"/>
      <c r="J24" s="36"/>
      <c r="K24" s="25"/>
      <c r="L24" s="25"/>
      <c r="M24" s="33"/>
      <c r="N24" s="33"/>
      <c r="O24" s="33"/>
      <c r="P24" s="33"/>
      <c r="Q24" s="33"/>
      <c r="R24" s="33"/>
      <c r="S24" s="33"/>
      <c r="T24" s="33"/>
      <c r="U24" s="33"/>
      <c r="V24" s="33"/>
      <c r="W24" s="33"/>
      <c r="X24" s="34"/>
      <c r="Y24" s="34"/>
      <c r="Z24" s="34"/>
      <c r="AA24" s="34"/>
      <c r="AB24" s="34"/>
      <c r="AC24" s="34"/>
      <c r="AD24" s="34"/>
      <c r="AE24" s="34"/>
      <c r="AF24" s="34"/>
      <c r="AG24" s="34"/>
      <c r="AH24" s="34"/>
      <c r="AI24" s="34"/>
      <c r="AJ24" s="34"/>
      <c r="AK24" s="34"/>
      <c r="AL24" s="34"/>
      <c r="AM24" s="34"/>
      <c r="AN24" s="34"/>
      <c r="AO24" s="34"/>
      <c r="AP24" s="25"/>
      <c r="AQ24" s="25"/>
      <c r="AR24" s="25"/>
      <c r="AS24" s="25"/>
      <c r="AT24" s="25"/>
    </row>
    <row r="25" spans="1:46" x14ac:dyDescent="0.25">
      <c r="A25" s="36"/>
      <c r="B25" s="36"/>
      <c r="C25" s="142" t="s">
        <v>152</v>
      </c>
      <c r="D25" s="144"/>
      <c r="E25" s="144"/>
      <c r="F25" s="144"/>
      <c r="G25" s="144"/>
      <c r="H25" s="144"/>
      <c r="I25" s="144"/>
      <c r="J25" s="142"/>
      <c r="K25" s="39"/>
      <c r="L25" s="39"/>
      <c r="M25" s="30">
        <v>1</v>
      </c>
      <c r="N25" s="30"/>
      <c r="O25" s="30">
        <v>2</v>
      </c>
      <c r="P25" s="30"/>
      <c r="Q25" s="30">
        <v>3</v>
      </c>
      <c r="R25" s="30"/>
      <c r="S25" s="30">
        <v>4</v>
      </c>
      <c r="T25" s="30"/>
      <c r="U25" s="30">
        <v>5</v>
      </c>
      <c r="V25" s="30"/>
      <c r="W25" s="30">
        <v>6</v>
      </c>
      <c r="X25" s="31"/>
      <c r="Y25" s="31">
        <v>7</v>
      </c>
      <c r="Z25" s="31"/>
      <c r="AA25" s="31">
        <v>8</v>
      </c>
      <c r="AB25" s="31"/>
      <c r="AC25" s="31">
        <v>9</v>
      </c>
      <c r="AD25" s="31"/>
      <c r="AE25" s="31">
        <v>10</v>
      </c>
      <c r="AF25" s="31"/>
      <c r="AG25" s="31">
        <v>11</v>
      </c>
      <c r="AH25" s="31"/>
      <c r="AI25" s="31">
        <v>12</v>
      </c>
      <c r="AJ25" s="31"/>
      <c r="AK25" s="31">
        <v>13</v>
      </c>
      <c r="AL25" s="31"/>
      <c r="AM25" s="31">
        <v>14</v>
      </c>
      <c r="AN25" s="31"/>
      <c r="AO25" s="31">
        <v>15</v>
      </c>
      <c r="AP25" s="25"/>
      <c r="AQ25" s="25"/>
      <c r="AR25" s="25"/>
      <c r="AS25" s="25"/>
      <c r="AT25" s="25"/>
    </row>
    <row r="26" spans="1:46" x14ac:dyDescent="0.25">
      <c r="A26" s="36"/>
      <c r="B26" s="36"/>
      <c r="C26" s="143" t="s">
        <v>132</v>
      </c>
      <c r="D26" s="36"/>
      <c r="E26" s="36"/>
      <c r="F26" s="36"/>
      <c r="G26" s="36"/>
      <c r="H26" s="36"/>
      <c r="I26" s="36"/>
      <c r="J26" s="36"/>
      <c r="K26" s="25"/>
      <c r="L26" s="25"/>
      <c r="M26" s="32"/>
      <c r="N26" s="33"/>
      <c r="O26" s="32"/>
      <c r="P26" s="33"/>
      <c r="Q26" s="32"/>
      <c r="R26" s="33"/>
      <c r="S26" s="32"/>
      <c r="T26" s="33"/>
      <c r="U26" s="32"/>
      <c r="V26" s="33"/>
      <c r="W26" s="32"/>
      <c r="X26" s="34"/>
      <c r="Y26" s="32"/>
      <c r="Z26" s="34"/>
      <c r="AA26" s="32"/>
      <c r="AB26" s="34"/>
      <c r="AC26" s="32"/>
      <c r="AD26" s="34"/>
      <c r="AE26" s="32"/>
      <c r="AF26" s="34"/>
      <c r="AG26" s="32"/>
      <c r="AH26" s="34"/>
      <c r="AI26" s="32"/>
      <c r="AJ26" s="34"/>
      <c r="AK26" s="32"/>
      <c r="AL26" s="34"/>
      <c r="AM26" s="32"/>
      <c r="AN26" s="34"/>
      <c r="AO26" s="32"/>
      <c r="AP26" s="25"/>
      <c r="AQ26" s="25"/>
      <c r="AR26" s="25"/>
      <c r="AS26" s="25"/>
      <c r="AT26" s="25"/>
    </row>
    <row r="27" spans="1:46" x14ac:dyDescent="0.25">
      <c r="A27" s="35"/>
      <c r="B27" s="35"/>
      <c r="C27" s="35"/>
      <c r="D27" s="35"/>
      <c r="E27" s="35"/>
      <c r="F27" s="35"/>
      <c r="G27" s="35"/>
      <c r="H27" s="35"/>
      <c r="I27" s="35"/>
      <c r="J27" s="35"/>
      <c r="K27" s="25"/>
      <c r="L27" s="2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6"/>
      <c r="AN27" s="35"/>
      <c r="AO27" s="35"/>
      <c r="AP27" s="25"/>
      <c r="AQ27" s="25"/>
      <c r="AR27" s="25"/>
      <c r="AS27" s="25"/>
      <c r="AT27" s="25"/>
    </row>
    <row r="28" spans="1:46" s="163" customFormat="1" x14ac:dyDescent="0.25">
      <c r="A28" s="177"/>
      <c r="B28" s="177"/>
      <c r="C28" s="255"/>
      <c r="D28" s="256"/>
      <c r="E28" s="256"/>
      <c r="F28" s="256"/>
      <c r="G28" s="256"/>
      <c r="H28" s="256"/>
      <c r="I28" s="256"/>
      <c r="J28" s="256"/>
      <c r="K28" s="25"/>
      <c r="L28" s="25"/>
      <c r="M28" s="257"/>
      <c r="N28" s="257"/>
      <c r="O28" s="257"/>
      <c r="P28" s="257"/>
      <c r="Q28" s="257"/>
      <c r="R28" s="257"/>
      <c r="S28" s="257"/>
      <c r="T28" s="257"/>
      <c r="U28" s="257"/>
      <c r="V28" s="257"/>
      <c r="W28" s="257"/>
      <c r="X28" s="258"/>
      <c r="Y28" s="257"/>
      <c r="Z28" s="258"/>
      <c r="AA28" s="257"/>
      <c r="AB28" s="258"/>
      <c r="AC28" s="257"/>
      <c r="AD28" s="258"/>
      <c r="AE28" s="257"/>
      <c r="AF28" s="258"/>
      <c r="AG28" s="257"/>
      <c r="AH28" s="258"/>
      <c r="AI28" s="257"/>
      <c r="AJ28" s="258"/>
      <c r="AK28" s="257"/>
      <c r="AL28" s="258"/>
      <c r="AM28" s="257"/>
      <c r="AN28" s="258"/>
      <c r="AO28" s="257"/>
      <c r="AP28" s="25"/>
      <c r="AQ28" s="25" t="s">
        <v>139</v>
      </c>
      <c r="AR28" s="25"/>
      <c r="AS28" s="25"/>
      <c r="AT28" s="25"/>
    </row>
    <row r="29" spans="1:46" x14ac:dyDescent="0.25">
      <c r="A29" s="35"/>
      <c r="B29" s="35"/>
      <c r="C29" s="35"/>
      <c r="D29" s="35"/>
      <c r="E29" s="35"/>
      <c r="F29" s="35"/>
      <c r="G29" s="35"/>
      <c r="H29" s="35"/>
      <c r="I29" s="35"/>
      <c r="J29" s="35"/>
      <c r="K29" s="25"/>
      <c r="L29" s="2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25"/>
      <c r="AQ29" s="40">
        <f>0.8*AS29</f>
        <v>4</v>
      </c>
      <c r="AR29" s="25" t="s">
        <v>165</v>
      </c>
      <c r="AS29" s="128">
        <f>'Deel 1'!X28</f>
        <v>5</v>
      </c>
      <c r="AT29" s="25"/>
    </row>
    <row r="30" spans="1:46" x14ac:dyDescent="0.25">
      <c r="A30" s="35"/>
      <c r="B30" s="35"/>
      <c r="C30" s="268" t="s">
        <v>368</v>
      </c>
      <c r="D30" s="268"/>
      <c r="E30" s="268"/>
      <c r="F30" s="268"/>
      <c r="G30" s="268"/>
      <c r="H30" s="268"/>
      <c r="I30" s="268"/>
      <c r="J30" s="146"/>
      <c r="K30" s="48"/>
      <c r="L30" s="48"/>
      <c r="M30" s="37">
        <f>COUNTIF(M7:M26, "C")+COUNTIF(M7:M26, "NVT")</f>
        <v>0</v>
      </c>
      <c r="N30" s="37"/>
      <c r="O30" s="37">
        <f t="shared" ref="O30:AO30" si="0">COUNTIF(O7:O26, "C")+COUNTIF(O7:O26, "NVT")</f>
        <v>0</v>
      </c>
      <c r="P30" s="37"/>
      <c r="Q30" s="37">
        <f t="shared" si="0"/>
        <v>0</v>
      </c>
      <c r="R30" s="37"/>
      <c r="S30" s="37">
        <f t="shared" si="0"/>
        <v>0</v>
      </c>
      <c r="T30" s="37"/>
      <c r="U30" s="37">
        <f t="shared" si="0"/>
        <v>0</v>
      </c>
      <c r="V30" s="37"/>
      <c r="W30" s="37">
        <f t="shared" si="0"/>
        <v>0</v>
      </c>
      <c r="X30" s="37"/>
      <c r="Y30" s="37">
        <f t="shared" si="0"/>
        <v>0</v>
      </c>
      <c r="Z30" s="37"/>
      <c r="AA30" s="37">
        <f t="shared" si="0"/>
        <v>0</v>
      </c>
      <c r="AB30" s="37"/>
      <c r="AC30" s="37">
        <f t="shared" si="0"/>
        <v>0</v>
      </c>
      <c r="AD30" s="37"/>
      <c r="AE30" s="37">
        <f t="shared" si="0"/>
        <v>0</v>
      </c>
      <c r="AF30" s="37"/>
      <c r="AG30" s="37">
        <f t="shared" si="0"/>
        <v>0</v>
      </c>
      <c r="AH30" s="37"/>
      <c r="AI30" s="37">
        <f t="shared" si="0"/>
        <v>0</v>
      </c>
      <c r="AJ30" s="37"/>
      <c r="AK30" s="37">
        <f t="shared" si="0"/>
        <v>0</v>
      </c>
      <c r="AL30" s="37"/>
      <c r="AM30" s="37">
        <f t="shared" si="0"/>
        <v>0</v>
      </c>
      <c r="AN30" s="37"/>
      <c r="AO30" s="37">
        <f t="shared" si="0"/>
        <v>0</v>
      </c>
      <c r="AP30" s="131"/>
      <c r="AQ30" s="132">
        <f>COUNTIF(M30:AO30, "32")</f>
        <v>0</v>
      </c>
      <c r="AR30" s="25"/>
      <c r="AS30" s="25"/>
      <c r="AT30" s="25"/>
    </row>
    <row r="31" spans="1:46" x14ac:dyDescent="0.25">
      <c r="A31" s="35"/>
      <c r="B31" s="35"/>
      <c r="C31" s="48" t="s">
        <v>140</v>
      </c>
      <c r="D31" s="48"/>
      <c r="E31" s="48"/>
      <c r="F31" s="48"/>
      <c r="G31" s="48"/>
      <c r="H31" s="48"/>
      <c r="I31" s="48"/>
      <c r="J31" s="48"/>
      <c r="K31" s="48"/>
      <c r="L31" s="48"/>
      <c r="M31" s="29">
        <f>M30/12*100</f>
        <v>0</v>
      </c>
      <c r="N31" s="29"/>
      <c r="O31" s="29">
        <f t="shared" ref="O31:AO31" si="1">O30/12*100</f>
        <v>0</v>
      </c>
      <c r="P31" s="29"/>
      <c r="Q31" s="29">
        <f t="shared" si="1"/>
        <v>0</v>
      </c>
      <c r="R31" s="29"/>
      <c r="S31" s="29">
        <f t="shared" si="1"/>
        <v>0</v>
      </c>
      <c r="T31" s="29"/>
      <c r="U31" s="29">
        <f t="shared" si="1"/>
        <v>0</v>
      </c>
      <c r="V31" s="29"/>
      <c r="W31" s="29">
        <f t="shared" si="1"/>
        <v>0</v>
      </c>
      <c r="X31" s="29"/>
      <c r="Y31" s="29">
        <f t="shared" si="1"/>
        <v>0</v>
      </c>
      <c r="Z31" s="29"/>
      <c r="AA31" s="29">
        <f t="shared" si="1"/>
        <v>0</v>
      </c>
      <c r="AB31" s="29"/>
      <c r="AC31" s="29">
        <f t="shared" si="1"/>
        <v>0</v>
      </c>
      <c r="AD31" s="29"/>
      <c r="AE31" s="29">
        <f t="shared" si="1"/>
        <v>0</v>
      </c>
      <c r="AF31" s="29"/>
      <c r="AG31" s="29">
        <f t="shared" si="1"/>
        <v>0</v>
      </c>
      <c r="AH31" s="29"/>
      <c r="AI31" s="29">
        <f t="shared" si="1"/>
        <v>0</v>
      </c>
      <c r="AJ31" s="29"/>
      <c r="AK31" s="29">
        <f t="shared" si="1"/>
        <v>0</v>
      </c>
      <c r="AL31" s="29"/>
      <c r="AM31" s="29">
        <f t="shared" si="1"/>
        <v>0</v>
      </c>
      <c r="AN31" s="29"/>
      <c r="AO31" s="29">
        <f t="shared" si="1"/>
        <v>0</v>
      </c>
      <c r="AP31" s="131"/>
      <c r="AQ31" s="131"/>
      <c r="AR31" s="25"/>
      <c r="AS31" s="25"/>
      <c r="AT31" s="25"/>
    </row>
    <row r="32" spans="1:46" x14ac:dyDescent="0.25">
      <c r="A32" s="35"/>
      <c r="B32" s="35"/>
      <c r="C32" s="35"/>
      <c r="D32" s="35"/>
      <c r="E32" s="35"/>
      <c r="F32" s="35"/>
      <c r="G32" s="35"/>
      <c r="H32" s="35"/>
      <c r="I32" s="35"/>
      <c r="J32" s="35"/>
      <c r="K32" s="25"/>
      <c r="L32" s="2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133"/>
      <c r="AO32" s="25"/>
      <c r="AP32" s="25"/>
      <c r="AQ32" s="25"/>
      <c r="AR32" s="25"/>
      <c r="AS32" s="25"/>
      <c r="AT32" s="25"/>
    </row>
    <row r="33" spans="1:46" x14ac:dyDescent="0.25">
      <c r="A33" s="35"/>
      <c r="B33" s="35"/>
      <c r="C33" s="35"/>
      <c r="D33" s="35"/>
      <c r="E33" s="35"/>
      <c r="F33" s="35"/>
      <c r="G33" s="35"/>
      <c r="H33" s="35"/>
      <c r="I33" s="35"/>
      <c r="J33" s="35"/>
      <c r="K33" s="25"/>
      <c r="L33" s="25"/>
      <c r="M33" s="35"/>
      <c r="N33" s="35"/>
      <c r="O33" s="35"/>
      <c r="P33" s="35"/>
      <c r="Q33" s="35"/>
      <c r="R33" s="35"/>
      <c r="S33" s="35"/>
      <c r="T33" s="35"/>
      <c r="U33" s="35"/>
      <c r="V33" s="35"/>
      <c r="W33" s="35"/>
      <c r="X33" s="35"/>
      <c r="Y33" s="35"/>
      <c r="Z33" s="35"/>
      <c r="AA33" s="35"/>
      <c r="AB33" s="25"/>
      <c r="AC33" s="25"/>
      <c r="AD33" s="25"/>
      <c r="AE33" s="136" t="s">
        <v>153</v>
      </c>
      <c r="AF33" s="39"/>
      <c r="AG33" s="136"/>
      <c r="AH33" s="136"/>
      <c r="AI33" s="136"/>
      <c r="AJ33" s="136"/>
      <c r="AK33" s="136"/>
      <c r="AL33" s="136"/>
      <c r="AM33" s="136"/>
      <c r="AN33" s="136"/>
      <c r="AO33" s="137" t="s">
        <v>145</v>
      </c>
      <c r="AP33" s="135"/>
      <c r="AQ33" s="25"/>
      <c r="AR33" s="25"/>
      <c r="AS33" s="25"/>
      <c r="AT33" s="25"/>
    </row>
    <row r="34" spans="1:46" ht="18.75" x14ac:dyDescent="0.3">
      <c r="A34" s="35"/>
      <c r="B34" s="35"/>
      <c r="C34" s="140" t="s">
        <v>146</v>
      </c>
      <c r="D34" s="35"/>
      <c r="E34" s="35"/>
      <c r="F34" s="35"/>
      <c r="G34" s="35"/>
      <c r="H34" s="35"/>
      <c r="I34" s="35"/>
      <c r="J34" s="35"/>
      <c r="K34" s="25"/>
      <c r="L34" s="25"/>
      <c r="M34" s="140" t="s">
        <v>448</v>
      </c>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133"/>
      <c r="AO34" s="25"/>
      <c r="AP34" s="25"/>
      <c r="AQ34" s="25"/>
      <c r="AR34" s="25"/>
      <c r="AS34" s="25"/>
      <c r="AT34" s="25"/>
    </row>
    <row r="35" spans="1:46" x14ac:dyDescent="0.25">
      <c r="A35" s="35"/>
      <c r="B35" s="35"/>
      <c r="C35" s="35"/>
      <c r="D35" s="35"/>
      <c r="E35" s="35"/>
      <c r="F35" s="35"/>
      <c r="G35" s="35"/>
      <c r="H35" s="35"/>
      <c r="I35" s="35"/>
      <c r="J35" s="35"/>
      <c r="K35" s="25"/>
      <c r="L35" s="2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133"/>
      <c r="AO35" s="25"/>
      <c r="AP35" s="25"/>
      <c r="AQ35" s="25" t="s">
        <v>139</v>
      </c>
      <c r="AR35" s="25"/>
      <c r="AS35" s="25"/>
      <c r="AT35" s="25"/>
    </row>
    <row r="36" spans="1:46" x14ac:dyDescent="0.25">
      <c r="A36" s="35"/>
      <c r="B36" s="35"/>
      <c r="C36" s="141" t="s">
        <v>369</v>
      </c>
      <c r="D36" s="142"/>
      <c r="E36" s="142"/>
      <c r="F36" s="142"/>
      <c r="G36" s="142"/>
      <c r="H36" s="142"/>
      <c r="I36" s="142"/>
      <c r="J36" s="142"/>
      <c r="K36" s="39"/>
      <c r="L36" s="39"/>
      <c r="M36" s="30">
        <v>1</v>
      </c>
      <c r="N36" s="30"/>
      <c r="O36" s="30">
        <v>2</v>
      </c>
      <c r="P36" s="30"/>
      <c r="Q36" s="30">
        <v>3</v>
      </c>
      <c r="R36" s="30"/>
      <c r="S36" s="30">
        <v>4</v>
      </c>
      <c r="T36" s="30"/>
      <c r="U36" s="30">
        <v>5</v>
      </c>
      <c r="V36" s="30"/>
      <c r="W36" s="30">
        <v>6</v>
      </c>
      <c r="X36" s="31"/>
      <c r="Y36" s="31">
        <v>7</v>
      </c>
      <c r="Z36" s="31"/>
      <c r="AA36" s="31">
        <v>8</v>
      </c>
      <c r="AB36" s="31"/>
      <c r="AC36" s="31">
        <v>9</v>
      </c>
      <c r="AD36" s="31"/>
      <c r="AE36" s="31">
        <v>10</v>
      </c>
      <c r="AF36" s="31"/>
      <c r="AG36" s="31">
        <v>11</v>
      </c>
      <c r="AH36" s="31"/>
      <c r="AI36" s="31">
        <v>12</v>
      </c>
      <c r="AJ36" s="31"/>
      <c r="AK36" s="31">
        <v>13</v>
      </c>
      <c r="AL36" s="31"/>
      <c r="AM36" s="31">
        <v>14</v>
      </c>
      <c r="AN36" s="31"/>
      <c r="AO36" s="31">
        <v>15</v>
      </c>
      <c r="AP36" s="25"/>
      <c r="AQ36" s="40">
        <f>0.8*AS36</f>
        <v>4</v>
      </c>
      <c r="AR36" s="25" t="s">
        <v>165</v>
      </c>
      <c r="AS36" s="128">
        <f>'Deel 1'!X28</f>
        <v>5</v>
      </c>
      <c r="AT36" s="25"/>
    </row>
    <row r="37" spans="1:46" x14ac:dyDescent="0.25">
      <c r="A37" s="35"/>
      <c r="B37" s="35"/>
      <c r="C37" s="143" t="s">
        <v>449</v>
      </c>
      <c r="D37" s="36"/>
      <c r="E37" s="36"/>
      <c r="F37" s="36"/>
      <c r="G37" s="36"/>
      <c r="H37" s="36"/>
      <c r="I37" s="36"/>
      <c r="J37" s="36"/>
      <c r="K37" s="25"/>
      <c r="L37" s="25"/>
      <c r="M37" s="32"/>
      <c r="N37" s="33"/>
      <c r="O37" s="32"/>
      <c r="P37" s="33"/>
      <c r="Q37" s="32"/>
      <c r="R37" s="33"/>
      <c r="S37" s="32"/>
      <c r="T37" s="33"/>
      <c r="U37" s="32"/>
      <c r="V37" s="33"/>
      <c r="W37" s="32"/>
      <c r="X37" s="34"/>
      <c r="Y37" s="32"/>
      <c r="Z37" s="34"/>
      <c r="AA37" s="32"/>
      <c r="AB37" s="34"/>
      <c r="AC37" s="32"/>
      <c r="AD37" s="34"/>
      <c r="AE37" s="32"/>
      <c r="AF37" s="34"/>
      <c r="AG37" s="32"/>
      <c r="AH37" s="34"/>
      <c r="AI37" s="32"/>
      <c r="AJ37" s="34"/>
      <c r="AK37" s="32"/>
      <c r="AL37" s="34"/>
      <c r="AM37" s="32"/>
      <c r="AN37" s="34"/>
      <c r="AO37" s="32"/>
      <c r="AP37" s="25"/>
      <c r="AQ37" s="132">
        <f>COUNTIF(M37:AO37, "C")</f>
        <v>0</v>
      </c>
      <c r="AR37" s="25"/>
      <c r="AS37" s="25"/>
      <c r="AT37" s="25"/>
    </row>
    <row r="38" spans="1:46" x14ac:dyDescent="0.25">
      <c r="A38" s="35"/>
      <c r="B38" s="35"/>
      <c r="C38" s="143" t="s">
        <v>450</v>
      </c>
      <c r="D38" s="36"/>
      <c r="E38" s="36"/>
      <c r="F38" s="36"/>
      <c r="G38" s="36"/>
      <c r="H38" s="36"/>
      <c r="I38" s="36"/>
      <c r="J38" s="36"/>
      <c r="K38" s="25"/>
      <c r="L38" s="25"/>
      <c r="M38" s="32"/>
      <c r="N38" s="33"/>
      <c r="O38" s="32"/>
      <c r="P38" s="33"/>
      <c r="Q38" s="32"/>
      <c r="R38" s="33"/>
      <c r="S38" s="32"/>
      <c r="T38" s="33"/>
      <c r="U38" s="32"/>
      <c r="V38" s="33"/>
      <c r="W38" s="32"/>
      <c r="X38" s="34"/>
      <c r="Y38" s="32"/>
      <c r="Z38" s="34"/>
      <c r="AA38" s="32"/>
      <c r="AB38" s="34"/>
      <c r="AC38" s="32"/>
      <c r="AD38" s="34"/>
      <c r="AE38" s="32"/>
      <c r="AF38" s="34"/>
      <c r="AG38" s="32"/>
      <c r="AH38" s="34"/>
      <c r="AI38" s="32"/>
      <c r="AJ38" s="34"/>
      <c r="AK38" s="32"/>
      <c r="AL38" s="34"/>
      <c r="AM38" s="32"/>
      <c r="AN38" s="34"/>
      <c r="AO38" s="32"/>
      <c r="AP38" s="25"/>
      <c r="AQ38" s="132">
        <f t="shared" ref="AQ38" si="2">COUNTIF(M38:AO38, "C")</f>
        <v>0</v>
      </c>
      <c r="AR38" s="25"/>
      <c r="AS38" s="25"/>
      <c r="AT38" s="25"/>
    </row>
    <row r="39" spans="1:46" x14ac:dyDescent="0.25">
      <c r="A39" s="25"/>
      <c r="B39" s="25"/>
      <c r="C39" s="25" t="s">
        <v>367</v>
      </c>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row>
    <row r="40" spans="1:46" x14ac:dyDescent="0.25">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row>
    <row r="41" spans="1:46" x14ac:dyDescent="0.25">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136" t="s">
        <v>451</v>
      </c>
      <c r="AD41" s="39"/>
      <c r="AE41" s="39"/>
      <c r="AF41" s="136"/>
      <c r="AG41" s="136"/>
      <c r="AH41" s="136"/>
      <c r="AI41" s="136"/>
      <c r="AJ41" s="136"/>
      <c r="AK41" s="136"/>
      <c r="AL41" s="136"/>
      <c r="AM41" s="136"/>
      <c r="AN41" s="39"/>
      <c r="AO41" s="137" t="s">
        <v>145</v>
      </c>
      <c r="AP41" s="25"/>
      <c r="AQ41" s="25"/>
      <c r="AR41" s="25"/>
      <c r="AS41" s="25"/>
      <c r="AT41" s="25"/>
    </row>
    <row r="42" spans="1:46" x14ac:dyDescent="0.25">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row>
    <row r="43" spans="1:46" x14ac:dyDescent="0.25">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row>
    <row r="44" spans="1:46" x14ac:dyDescent="0.25">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row>
  </sheetData>
  <sheetProtection selectLockedCells="1"/>
  <conditionalFormatting sqref="AQ30">
    <cfRule type="cellIs" dxfId="27" priority="9" operator="greaterThanOrEqual">
      <formula>AQ29</formula>
    </cfRule>
  </conditionalFormatting>
  <conditionalFormatting sqref="AQ37">
    <cfRule type="cellIs" dxfId="26" priority="8" operator="greaterThanOrEqual">
      <formula>AQ36</formula>
    </cfRule>
  </conditionalFormatting>
  <conditionalFormatting sqref="AQ38">
    <cfRule type="cellIs" dxfId="25" priority="6" operator="greaterThanOrEqual">
      <formula>AQ36</formula>
    </cfRule>
  </conditionalFormatting>
  <dataValidations count="2">
    <dataValidation type="list" allowBlank="1" showInputMessage="1" showErrorMessage="1" prompt="Maak Keuze" sqref="M14 O14 Q14 S14 U14 W14 Y14 AA14 AC14 AE14 AG14 AI14 AK14 AM14 AO14">
      <formula1>"C, NC, NVT"</formula1>
    </dataValidation>
    <dataValidation type="list" allowBlank="1" showInputMessage="1" showErrorMessage="1" prompt="Maak Keuze" sqref="M17:M19 O17:O19 Q17:Q19 S17:S19 W17:W19 AA17:AA19 AC17:AC19 AE17:AE19 AG17:AG19 AI17:AI19 AK17:AK19 AM17:AM19 AO17:AO19 Y26 M22:M23 O22:O23 Q22:Q23 S22:S23 W22:W23 Y22:Y23 AA22:AA23 AC22:AC23 AE22:AE23 AG22:AG23 AI22:AI23 AK22:AK23 AM22:AM23 AO22:AO23 M26 O26 Q26 S26 W26 Y17:Y19 AA26 AC26 AE26 AG26 AI26 AK26 AM26 AO26 U17:U19 U22:U23 U26 U7:U11 O7:O11 Q7:Q11 S7:S11 W7:W11 AA7:AA11 AC7:AC11 AE7:AE11 AG7:AG11 AI7:AI11 AK7:AK11 AM7:AM11 AO7:AO11 Y7:Y11 M7:M11 U28 O28 Q28 S28 W28 AA28 AC28 AE28 AG28 AI28 AK28 AM28 AO28 Y28 M28 U37:U38 O37:O38 Q37:Q38 S37:S38 W37:W38 AA37:AA38 AC37:AC38 AE37:AE38 AG37:AG38 AI37:AI38 AK37:AK38 AM37:AM38 AO37:AO38 Y37:Y38 M37:M38">
      <formula1>"C, NC"</formula1>
    </dataValidation>
  </dataValidations>
  <hyperlinks>
    <hyperlink ref="AN2" location="A_Aanmelding_DTL" tooltip="Terug naar invulblok" display="Hier"/>
    <hyperlink ref="AO33" location="A_Aanmelding_DTL" tooltip="Terug naar NVLF vraag 1.3" display="Hier"/>
    <hyperlink ref="AO41" location="A_Aanmelding_DTL" tooltip="Terug naar Audit checklist - vraag 1.4 - 1.6" display="Hier"/>
  </hyperlinks>
  <pageMargins left="0.7" right="0.7" top="0.75" bottom="0.75" header="0.3" footer="0.3"/>
  <ignoredErrors>
    <ignoredError sqref="M30 O30 Q30 S30 U30 W30 Y30 AA30 AC30 AE30 AG30 AI30 AK30 AM30 AO30" formulaRange="1"/>
    <ignoredError sqref="AQ29 AS29" unlockedFormula="1"/>
  </ignoredErrors>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95"/>
  <sheetViews>
    <sheetView topLeftCell="A63" workbookViewId="0">
      <selection activeCell="AS6" sqref="AS6"/>
    </sheetView>
  </sheetViews>
  <sheetFormatPr defaultColWidth="9.140625" defaultRowHeight="15" x14ac:dyDescent="0.25"/>
  <cols>
    <col min="1" max="10" width="4.7109375" style="45" customWidth="1"/>
    <col min="11" max="11" width="8.140625" style="45" customWidth="1"/>
    <col min="12" max="12" width="7.7109375" style="45" customWidth="1"/>
    <col min="13" max="13" width="4.7109375" style="45" customWidth="1"/>
    <col min="14" max="14" width="2.7109375" style="45" customWidth="1"/>
    <col min="15" max="15" width="4.7109375" style="45" customWidth="1"/>
    <col min="16" max="16" width="2.7109375" style="45" customWidth="1"/>
    <col min="17" max="17" width="4.7109375" style="45" customWidth="1"/>
    <col min="18" max="18" width="2.7109375" style="45" customWidth="1"/>
    <col min="19" max="19" width="4.7109375" style="45" customWidth="1"/>
    <col min="20" max="20" width="2.7109375" style="45" customWidth="1"/>
    <col min="21" max="21" width="4.7109375" style="45" customWidth="1"/>
    <col min="22" max="22" width="2.7109375" style="45" customWidth="1"/>
    <col min="23" max="23" width="4.7109375" style="45" customWidth="1"/>
    <col min="24" max="24" width="2.7109375" style="45" customWidth="1"/>
    <col min="25" max="25" width="4.7109375" style="45" customWidth="1"/>
    <col min="26" max="26" width="2.7109375" style="45" customWidth="1"/>
    <col min="27" max="27" width="4.7109375" style="45" customWidth="1"/>
    <col min="28" max="28" width="2.7109375" style="45" customWidth="1"/>
    <col min="29" max="29" width="4.7109375" style="45" customWidth="1"/>
    <col min="30" max="30" width="2.7109375" style="45" customWidth="1"/>
    <col min="31" max="31" width="4.7109375" style="45" customWidth="1"/>
    <col min="32" max="32" width="2.7109375" style="45" customWidth="1"/>
    <col min="33" max="33" width="4.7109375" style="45" customWidth="1"/>
    <col min="34" max="34" width="2.7109375" style="45" customWidth="1"/>
    <col min="35" max="35" width="4.7109375" style="45" customWidth="1"/>
    <col min="36" max="36" width="2.7109375" style="45" customWidth="1"/>
    <col min="37" max="37" width="4.7109375" style="45" customWidth="1"/>
    <col min="38" max="38" width="2.7109375" style="45" customWidth="1"/>
    <col min="39" max="39" width="4.7109375" style="45" customWidth="1"/>
    <col min="40" max="40" width="2.7109375" style="45" customWidth="1"/>
    <col min="41" max="45" width="4.7109375" style="45" customWidth="1"/>
    <col min="46" max="16384" width="9.140625" style="45"/>
  </cols>
  <sheetData>
    <row r="1" spans="1:46" x14ac:dyDescent="0.25">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row>
    <row r="2" spans="1:46" ht="23.25" x14ac:dyDescent="0.35">
      <c r="A2" s="25"/>
      <c r="B2" s="25"/>
      <c r="C2" s="117" t="s">
        <v>3</v>
      </c>
      <c r="D2" s="116"/>
      <c r="E2" s="116"/>
      <c r="F2" s="116"/>
      <c r="G2" s="116"/>
      <c r="H2" s="116"/>
      <c r="I2" s="116"/>
      <c r="J2" s="116"/>
      <c r="K2" s="116"/>
      <c r="L2" s="116"/>
      <c r="M2" s="116"/>
      <c r="N2" s="116"/>
      <c r="O2" s="116"/>
      <c r="P2" s="116"/>
      <c r="Q2" s="116"/>
      <c r="R2" s="116"/>
      <c r="S2" s="116"/>
      <c r="T2" s="116"/>
      <c r="U2" s="116"/>
      <c r="V2" s="116"/>
      <c r="W2" s="116"/>
      <c r="X2" s="116"/>
      <c r="Y2" s="116"/>
      <c r="Z2" s="25"/>
      <c r="AA2" s="25"/>
      <c r="AB2" s="25"/>
      <c r="AC2" s="25"/>
      <c r="AD2" s="25"/>
      <c r="AE2" s="25"/>
      <c r="AF2" s="25"/>
      <c r="AG2" s="25"/>
      <c r="AH2" s="25"/>
      <c r="AI2" s="25"/>
      <c r="AJ2" s="25"/>
      <c r="AK2" s="25"/>
      <c r="AL2" s="25"/>
      <c r="AM2" s="25"/>
      <c r="AN2" s="25"/>
      <c r="AO2" s="25"/>
      <c r="AP2" s="25"/>
      <c r="AQ2" s="25"/>
      <c r="AR2" s="25"/>
      <c r="AS2" s="25"/>
      <c r="AT2" s="25"/>
    </row>
    <row r="3" spans="1:46" x14ac:dyDescent="0.25">
      <c r="A3" s="25"/>
      <c r="B3" s="25"/>
      <c r="C3" s="119"/>
      <c r="D3" s="119"/>
      <c r="E3" s="120"/>
      <c r="F3" s="120"/>
      <c r="G3" s="120"/>
      <c r="H3" s="120"/>
      <c r="I3" s="120"/>
      <c r="J3" s="120"/>
      <c r="K3" s="120"/>
      <c r="L3" s="120"/>
      <c r="M3" s="120"/>
      <c r="N3" s="120"/>
      <c r="O3" s="120"/>
      <c r="P3" s="120"/>
      <c r="Q3" s="120"/>
      <c r="R3" s="120"/>
      <c r="S3" s="120"/>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row>
    <row r="4" spans="1:46" ht="18.75" x14ac:dyDescent="0.3">
      <c r="A4" s="35"/>
      <c r="B4" s="35"/>
      <c r="C4" s="121" t="s">
        <v>321</v>
      </c>
      <c r="D4" s="25"/>
      <c r="E4" s="25"/>
      <c r="F4" s="25"/>
      <c r="G4" s="25"/>
      <c r="H4" s="25"/>
      <c r="I4" s="25"/>
      <c r="J4" s="25"/>
      <c r="K4" s="121"/>
      <c r="L4" s="25"/>
      <c r="M4" s="25"/>
      <c r="N4" s="25"/>
      <c r="O4" s="25"/>
      <c r="P4" s="25"/>
      <c r="Q4" s="25"/>
      <c r="R4" s="25"/>
      <c r="S4" s="25"/>
      <c r="T4" s="25"/>
      <c r="U4" s="25"/>
      <c r="V4" s="25"/>
      <c r="W4" s="25"/>
      <c r="X4" s="25"/>
      <c r="Y4" s="25"/>
      <c r="Z4" s="25"/>
      <c r="AA4" s="25"/>
      <c r="AB4" s="25"/>
      <c r="AC4" s="25"/>
      <c r="AD4" s="116"/>
      <c r="AE4" s="39" t="s">
        <v>114</v>
      </c>
      <c r="AF4" s="39"/>
      <c r="AG4" s="39"/>
      <c r="AH4" s="39"/>
      <c r="AI4" s="39"/>
      <c r="AJ4" s="39"/>
      <c r="AK4" s="39"/>
      <c r="AL4" s="39"/>
      <c r="AM4" s="39"/>
      <c r="AN4" s="137" t="s">
        <v>115</v>
      </c>
      <c r="AO4" s="39"/>
      <c r="AP4" s="25"/>
      <c r="AQ4" s="25"/>
      <c r="AR4" s="25"/>
      <c r="AS4" s="25"/>
      <c r="AT4" s="25"/>
    </row>
    <row r="5" spans="1:46" ht="18.75" x14ac:dyDescent="0.3">
      <c r="A5" s="35"/>
      <c r="B5" s="35"/>
      <c r="C5" s="121"/>
      <c r="D5" s="25"/>
      <c r="E5" s="25"/>
      <c r="F5" s="25"/>
      <c r="G5" s="25"/>
      <c r="H5" s="25"/>
      <c r="I5" s="25"/>
      <c r="J5" s="25"/>
      <c r="K5" s="121"/>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35"/>
      <c r="AM5" s="133"/>
      <c r="AN5" s="133"/>
      <c r="AO5" s="25"/>
      <c r="AP5" s="25"/>
      <c r="AQ5" s="25" t="s">
        <v>139</v>
      </c>
      <c r="AR5" s="25"/>
      <c r="AS5" s="25"/>
      <c r="AT5" s="25"/>
    </row>
    <row r="6" spans="1:46" x14ac:dyDescent="0.25">
      <c r="A6" s="35"/>
      <c r="B6" s="35"/>
      <c r="C6" s="145" t="s">
        <v>486</v>
      </c>
      <c r="D6" s="136"/>
      <c r="E6" s="136"/>
      <c r="F6" s="136"/>
      <c r="G6" s="136"/>
      <c r="H6" s="136"/>
      <c r="I6" s="136"/>
      <c r="J6" s="142"/>
      <c r="K6" s="39"/>
      <c r="L6" s="39"/>
      <c r="M6" s="30">
        <v>1</v>
      </c>
      <c r="N6" s="30"/>
      <c r="O6" s="30">
        <v>2</v>
      </c>
      <c r="P6" s="30"/>
      <c r="Q6" s="30">
        <v>3</v>
      </c>
      <c r="R6" s="30"/>
      <c r="S6" s="30">
        <v>4</v>
      </c>
      <c r="T6" s="30"/>
      <c r="U6" s="30">
        <v>5</v>
      </c>
      <c r="V6" s="30"/>
      <c r="W6" s="30">
        <v>6</v>
      </c>
      <c r="X6" s="31"/>
      <c r="Y6" s="31">
        <v>7</v>
      </c>
      <c r="Z6" s="31"/>
      <c r="AA6" s="31">
        <v>8</v>
      </c>
      <c r="AB6" s="31"/>
      <c r="AC6" s="31">
        <v>9</v>
      </c>
      <c r="AD6" s="31"/>
      <c r="AE6" s="31">
        <v>10</v>
      </c>
      <c r="AF6" s="31"/>
      <c r="AG6" s="31">
        <v>11</v>
      </c>
      <c r="AH6" s="31"/>
      <c r="AI6" s="31">
        <v>12</v>
      </c>
      <c r="AJ6" s="31"/>
      <c r="AK6" s="31">
        <v>13</v>
      </c>
      <c r="AL6" s="31"/>
      <c r="AM6" s="31">
        <v>14</v>
      </c>
      <c r="AN6" s="31"/>
      <c r="AO6" s="31">
        <v>15</v>
      </c>
      <c r="AP6" s="147"/>
      <c r="AQ6" s="40">
        <f>0.8*AS6</f>
        <v>4</v>
      </c>
      <c r="AR6" s="25" t="s">
        <v>165</v>
      </c>
      <c r="AS6" s="128">
        <f>'Deel 1'!X28</f>
        <v>5</v>
      </c>
      <c r="AT6" s="25"/>
    </row>
    <row r="7" spans="1:46" x14ac:dyDescent="0.25">
      <c r="A7" s="35"/>
      <c r="B7" s="35"/>
      <c r="C7" s="35" t="s">
        <v>452</v>
      </c>
      <c r="D7" s="35"/>
      <c r="E7" s="35"/>
      <c r="F7" s="35"/>
      <c r="G7" s="35"/>
      <c r="H7" s="35"/>
      <c r="I7" s="35"/>
      <c r="J7" s="35"/>
      <c r="K7" s="25"/>
      <c r="L7" s="25"/>
      <c r="M7" s="32"/>
      <c r="N7" s="33"/>
      <c r="O7" s="32"/>
      <c r="P7" s="33"/>
      <c r="Q7" s="32"/>
      <c r="R7" s="33"/>
      <c r="S7" s="32"/>
      <c r="T7" s="33"/>
      <c r="U7" s="32"/>
      <c r="V7" s="33"/>
      <c r="W7" s="32"/>
      <c r="X7" s="34"/>
      <c r="Y7" s="32"/>
      <c r="Z7" s="34"/>
      <c r="AA7" s="32"/>
      <c r="AB7" s="34"/>
      <c r="AC7" s="32"/>
      <c r="AD7" s="34"/>
      <c r="AE7" s="32"/>
      <c r="AF7" s="34"/>
      <c r="AG7" s="32"/>
      <c r="AH7" s="34"/>
      <c r="AI7" s="32"/>
      <c r="AJ7" s="34"/>
      <c r="AK7" s="32"/>
      <c r="AL7" s="34"/>
      <c r="AM7" s="32"/>
      <c r="AN7" s="34"/>
      <c r="AO7" s="32"/>
      <c r="AP7" s="147"/>
      <c r="AQ7" s="132">
        <f>COUNTIF(M7:AO7, "C")</f>
        <v>0</v>
      </c>
      <c r="AR7" s="25"/>
      <c r="AS7" s="25"/>
      <c r="AT7" s="25"/>
    </row>
    <row r="8" spans="1:46" x14ac:dyDescent="0.25">
      <c r="A8" s="35"/>
      <c r="B8" s="35"/>
      <c r="C8" s="35"/>
      <c r="D8" s="35"/>
      <c r="E8" s="35"/>
      <c r="F8" s="35"/>
      <c r="G8" s="35"/>
      <c r="H8" s="35"/>
      <c r="I8" s="35"/>
      <c r="J8" s="35"/>
      <c r="K8" s="25"/>
      <c r="L8" s="2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147"/>
      <c r="AQ8" s="25"/>
      <c r="AR8" s="25"/>
      <c r="AS8" s="25"/>
      <c r="AT8" s="25"/>
    </row>
    <row r="9" spans="1:46" x14ac:dyDescent="0.25">
      <c r="A9" s="35"/>
      <c r="B9" s="35"/>
      <c r="C9" s="35"/>
      <c r="D9" s="148"/>
      <c r="E9" s="35"/>
      <c r="F9" s="35"/>
      <c r="G9" s="35"/>
      <c r="H9" s="35"/>
      <c r="I9" s="35"/>
      <c r="J9" s="3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row>
    <row r="10" spans="1:46" x14ac:dyDescent="0.25">
      <c r="A10" s="35"/>
      <c r="B10" s="35"/>
      <c r="C10" s="25"/>
      <c r="D10" s="25"/>
      <c r="E10" s="25"/>
      <c r="F10" s="25"/>
      <c r="G10" s="25"/>
      <c r="H10" s="25"/>
      <c r="I10" s="25"/>
      <c r="J10" s="25"/>
      <c r="K10" s="25"/>
      <c r="L10" s="25"/>
      <c r="M10" s="22"/>
      <c r="N10" s="25"/>
      <c r="O10" s="22"/>
      <c r="P10" s="25"/>
      <c r="Q10" s="22"/>
      <c r="R10" s="25"/>
      <c r="S10" s="22"/>
      <c r="T10" s="25"/>
      <c r="U10" s="22"/>
      <c r="V10" s="25"/>
      <c r="W10" s="22"/>
      <c r="X10" s="25"/>
      <c r="Y10" s="22"/>
      <c r="Z10" s="25"/>
      <c r="AA10" s="22"/>
      <c r="AB10" s="25"/>
      <c r="AC10" s="22"/>
      <c r="AD10" s="25"/>
      <c r="AE10" s="22"/>
      <c r="AF10" s="25"/>
      <c r="AG10" s="22"/>
      <c r="AH10" s="25"/>
      <c r="AI10" s="22"/>
      <c r="AJ10" s="25"/>
      <c r="AK10" s="22"/>
      <c r="AL10" s="25"/>
      <c r="AM10" s="22"/>
      <c r="AN10" s="25"/>
      <c r="AO10" s="22"/>
      <c r="AP10" s="133"/>
      <c r="AQ10" s="25"/>
      <c r="AR10" s="25"/>
      <c r="AS10" s="25"/>
      <c r="AT10" s="25"/>
    </row>
    <row r="11" spans="1:46" ht="18.75" x14ac:dyDescent="0.3">
      <c r="A11" s="35"/>
      <c r="B11" s="35"/>
      <c r="C11" s="121" t="s">
        <v>323</v>
      </c>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9" t="s">
        <v>495</v>
      </c>
      <c r="AD11" s="39"/>
      <c r="AE11" s="39"/>
      <c r="AF11" s="39"/>
      <c r="AG11" s="39"/>
      <c r="AH11" s="39"/>
      <c r="AI11" s="39"/>
      <c r="AJ11" s="39"/>
      <c r="AK11" s="39"/>
      <c r="AL11" s="39"/>
      <c r="AM11" s="39"/>
      <c r="AN11" s="137" t="s">
        <v>115</v>
      </c>
      <c r="AO11" s="137"/>
      <c r="AP11" s="133"/>
      <c r="AQ11" s="25"/>
      <c r="AR11" s="25"/>
      <c r="AS11" s="25"/>
      <c r="AT11" s="25"/>
    </row>
    <row r="12" spans="1:46" x14ac:dyDescent="0.25">
      <c r="A12" s="35"/>
      <c r="B12" s="35"/>
      <c r="C12" s="149"/>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133"/>
      <c r="AP12" s="133"/>
      <c r="AQ12" s="25" t="s">
        <v>139</v>
      </c>
      <c r="AR12" s="25"/>
      <c r="AS12" s="25"/>
      <c r="AT12" s="25"/>
    </row>
    <row r="13" spans="1:46" x14ac:dyDescent="0.25">
      <c r="A13" s="35"/>
      <c r="B13" s="35"/>
      <c r="C13" s="145" t="s">
        <v>487</v>
      </c>
      <c r="D13" s="136"/>
      <c r="E13" s="136"/>
      <c r="F13" s="136"/>
      <c r="G13" s="136"/>
      <c r="H13" s="136"/>
      <c r="I13" s="136"/>
      <c r="J13" s="142"/>
      <c r="K13" s="39"/>
      <c r="L13" s="39"/>
      <c r="M13" s="30">
        <v>1</v>
      </c>
      <c r="N13" s="30"/>
      <c r="O13" s="30">
        <v>2</v>
      </c>
      <c r="P13" s="30"/>
      <c r="Q13" s="30">
        <v>3</v>
      </c>
      <c r="R13" s="30"/>
      <c r="S13" s="30">
        <v>4</v>
      </c>
      <c r="T13" s="30"/>
      <c r="U13" s="30">
        <v>5</v>
      </c>
      <c r="V13" s="30"/>
      <c r="W13" s="30">
        <v>6</v>
      </c>
      <c r="X13" s="31"/>
      <c r="Y13" s="31">
        <v>7</v>
      </c>
      <c r="Z13" s="31"/>
      <c r="AA13" s="31">
        <v>8</v>
      </c>
      <c r="AB13" s="31"/>
      <c r="AC13" s="31">
        <v>9</v>
      </c>
      <c r="AD13" s="31"/>
      <c r="AE13" s="31">
        <v>10</v>
      </c>
      <c r="AF13" s="31"/>
      <c r="AG13" s="31">
        <v>11</v>
      </c>
      <c r="AH13" s="31"/>
      <c r="AI13" s="31">
        <v>12</v>
      </c>
      <c r="AJ13" s="31"/>
      <c r="AK13" s="31">
        <v>13</v>
      </c>
      <c r="AL13" s="31"/>
      <c r="AM13" s="31">
        <v>14</v>
      </c>
      <c r="AN13" s="31"/>
      <c r="AO13" s="31">
        <v>15</v>
      </c>
      <c r="AP13" s="147"/>
      <c r="AQ13" s="40">
        <f>0.8*AS13</f>
        <v>4</v>
      </c>
      <c r="AR13" s="25" t="s">
        <v>165</v>
      </c>
      <c r="AS13" s="128">
        <f>'Deel 1'!X28</f>
        <v>5</v>
      </c>
      <c r="AT13" s="25"/>
    </row>
    <row r="14" spans="1:46" x14ac:dyDescent="0.25">
      <c r="A14" s="35"/>
      <c r="B14" s="35"/>
      <c r="C14" s="35" t="s">
        <v>488</v>
      </c>
      <c r="D14" s="35" t="s">
        <v>370</v>
      </c>
      <c r="E14" s="35"/>
      <c r="F14" s="35"/>
      <c r="G14" s="35"/>
      <c r="H14" s="35"/>
      <c r="I14" s="35"/>
      <c r="J14" s="35"/>
      <c r="K14" s="25"/>
      <c r="L14" s="25"/>
      <c r="M14" s="32"/>
      <c r="N14" s="33"/>
      <c r="O14" s="32"/>
      <c r="P14" s="33"/>
      <c r="Q14" s="32"/>
      <c r="R14" s="33"/>
      <c r="S14" s="32"/>
      <c r="T14" s="33"/>
      <c r="U14" s="32"/>
      <c r="V14" s="33"/>
      <c r="W14" s="32"/>
      <c r="X14" s="34"/>
      <c r="Y14" s="32"/>
      <c r="Z14" s="34"/>
      <c r="AA14" s="32"/>
      <c r="AB14" s="34"/>
      <c r="AC14" s="32"/>
      <c r="AD14" s="34"/>
      <c r="AE14" s="32"/>
      <c r="AF14" s="34"/>
      <c r="AG14" s="32"/>
      <c r="AH14" s="34"/>
      <c r="AI14" s="32"/>
      <c r="AJ14" s="34"/>
      <c r="AK14" s="32"/>
      <c r="AL14" s="34"/>
      <c r="AM14" s="32"/>
      <c r="AN14" s="34"/>
      <c r="AO14" s="32"/>
      <c r="AP14" s="147"/>
      <c r="AQ14" s="132">
        <f>COUNTIF(M14:AO14, "C")</f>
        <v>0</v>
      </c>
      <c r="AR14" s="25"/>
      <c r="AS14" s="25"/>
      <c r="AT14" s="25"/>
    </row>
    <row r="15" spans="1:46" x14ac:dyDescent="0.25">
      <c r="A15" s="35"/>
      <c r="B15" s="35"/>
      <c r="C15" s="35"/>
      <c r="D15" s="148"/>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147"/>
      <c r="AQ15" s="25"/>
      <c r="AR15" s="25"/>
      <c r="AS15" s="25"/>
      <c r="AT15" s="25"/>
    </row>
    <row r="16" spans="1:46" x14ac:dyDescent="0.25">
      <c r="A16" s="25"/>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row>
    <row r="17" spans="1:46" x14ac:dyDescent="0.25">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39" t="s">
        <v>496</v>
      </c>
      <c r="AD17" s="39"/>
      <c r="AE17" s="39"/>
      <c r="AF17" s="39"/>
      <c r="AG17" s="39"/>
      <c r="AH17" s="39"/>
      <c r="AI17" s="39"/>
      <c r="AJ17" s="39"/>
      <c r="AK17" s="39"/>
      <c r="AL17" s="39"/>
      <c r="AM17" s="39"/>
      <c r="AN17" s="39"/>
      <c r="AO17" s="137" t="s">
        <v>115</v>
      </c>
      <c r="AP17" s="25"/>
      <c r="AQ17" s="25"/>
      <c r="AR17" s="25"/>
      <c r="AS17" s="25"/>
      <c r="AT17" s="25"/>
    </row>
    <row r="18" spans="1:46" x14ac:dyDescent="0.25">
      <c r="A18" s="25"/>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150"/>
      <c r="AP18" s="25"/>
      <c r="AQ18" s="25"/>
      <c r="AR18" s="25"/>
      <c r="AS18" s="25"/>
      <c r="AT18" s="25"/>
    </row>
    <row r="19" spans="1:46" ht="18.75" x14ac:dyDescent="0.3">
      <c r="A19" s="25"/>
      <c r="B19" s="25"/>
      <c r="C19" s="121" t="s">
        <v>14</v>
      </c>
      <c r="D19" s="25"/>
      <c r="E19" s="25"/>
      <c r="F19" s="25"/>
      <c r="G19" s="25"/>
      <c r="H19" s="25"/>
      <c r="I19" s="25"/>
      <c r="J19" s="25"/>
      <c r="K19" s="25"/>
      <c r="L19" s="25"/>
      <c r="M19" s="121" t="s">
        <v>491</v>
      </c>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row>
    <row r="20" spans="1:46" x14ac:dyDescent="0.25">
      <c r="A20" s="25"/>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row>
    <row r="21" spans="1:46" x14ac:dyDescent="0.25">
      <c r="A21" s="25"/>
      <c r="B21" s="25"/>
      <c r="C21" s="122" t="s">
        <v>489</v>
      </c>
      <c r="D21" s="123"/>
      <c r="E21" s="123"/>
      <c r="F21" s="123"/>
      <c r="G21" s="123"/>
      <c r="H21" s="123"/>
      <c r="I21" s="123"/>
      <c r="J21" s="124"/>
      <c r="K21" s="39"/>
      <c r="L21" s="39"/>
      <c r="M21" s="23">
        <v>1</v>
      </c>
      <c r="N21" s="23"/>
      <c r="O21" s="23">
        <v>2</v>
      </c>
      <c r="P21" s="23"/>
      <c r="Q21" s="23">
        <v>3</v>
      </c>
      <c r="R21" s="23"/>
      <c r="S21" s="23">
        <v>4</v>
      </c>
      <c r="T21" s="23"/>
      <c r="U21" s="23">
        <v>5</v>
      </c>
      <c r="V21" s="23"/>
      <c r="W21" s="23">
        <v>6</v>
      </c>
      <c r="X21" s="24"/>
      <c r="Y21" s="24">
        <v>7</v>
      </c>
      <c r="Z21" s="24"/>
      <c r="AA21" s="24">
        <v>8</v>
      </c>
      <c r="AB21" s="24"/>
      <c r="AC21" s="24">
        <v>9</v>
      </c>
      <c r="AD21" s="24"/>
      <c r="AE21" s="24">
        <v>10</v>
      </c>
      <c r="AF21" s="24"/>
      <c r="AG21" s="24">
        <v>11</v>
      </c>
      <c r="AH21" s="24"/>
      <c r="AI21" s="24">
        <v>12</v>
      </c>
      <c r="AJ21" s="24"/>
      <c r="AK21" s="24">
        <v>13</v>
      </c>
      <c r="AL21" s="24"/>
      <c r="AM21" s="24">
        <v>14</v>
      </c>
      <c r="AN21" s="24"/>
      <c r="AO21" s="24">
        <v>15</v>
      </c>
      <c r="AP21" s="25"/>
      <c r="AQ21" s="150"/>
      <c r="AR21" s="150"/>
      <c r="AS21" s="25"/>
      <c r="AT21" s="25"/>
    </row>
    <row r="22" spans="1:46" x14ac:dyDescent="0.25">
      <c r="A22" s="25"/>
      <c r="B22" s="25"/>
      <c r="C22" s="125" t="s">
        <v>372</v>
      </c>
      <c r="D22" s="26"/>
      <c r="E22" s="26"/>
      <c r="F22" s="26"/>
      <c r="G22" s="26"/>
      <c r="H22" s="26"/>
      <c r="I22" s="26"/>
      <c r="J22" s="26"/>
      <c r="K22" s="25"/>
      <c r="L22" s="25"/>
      <c r="M22" s="19"/>
      <c r="N22" s="20"/>
      <c r="O22" s="19"/>
      <c r="P22" s="20"/>
      <c r="Q22" s="19"/>
      <c r="R22" s="20"/>
      <c r="S22" s="19"/>
      <c r="T22" s="20"/>
      <c r="U22" s="19"/>
      <c r="V22" s="20"/>
      <c r="W22" s="19"/>
      <c r="X22" s="22"/>
      <c r="Y22" s="19"/>
      <c r="Z22" s="22"/>
      <c r="AA22" s="19"/>
      <c r="AB22" s="22"/>
      <c r="AC22" s="19"/>
      <c r="AD22" s="22"/>
      <c r="AE22" s="19"/>
      <c r="AF22" s="22"/>
      <c r="AG22" s="19"/>
      <c r="AH22" s="22"/>
      <c r="AI22" s="19"/>
      <c r="AJ22" s="22"/>
      <c r="AK22" s="19"/>
      <c r="AL22" s="22"/>
      <c r="AM22" s="19"/>
      <c r="AN22" s="22"/>
      <c r="AO22" s="19"/>
      <c r="AP22" s="25"/>
      <c r="AQ22" s="25"/>
      <c r="AR22" s="25"/>
      <c r="AS22" s="25"/>
      <c r="AT22" s="25"/>
    </row>
    <row r="23" spans="1:46" x14ac:dyDescent="0.25">
      <c r="A23" s="25"/>
      <c r="B23" s="25"/>
      <c r="C23" s="125" t="s">
        <v>371</v>
      </c>
      <c r="D23" s="26"/>
      <c r="E23" s="26"/>
      <c r="F23" s="26"/>
      <c r="G23" s="26"/>
      <c r="H23" s="26"/>
      <c r="I23" s="26"/>
      <c r="J23" s="26"/>
      <c r="K23" s="25"/>
      <c r="L23" s="25"/>
      <c r="M23" s="19"/>
      <c r="N23" s="20"/>
      <c r="O23" s="19"/>
      <c r="P23" s="20"/>
      <c r="Q23" s="19"/>
      <c r="R23" s="20"/>
      <c r="S23" s="19"/>
      <c r="T23" s="20"/>
      <c r="U23" s="19"/>
      <c r="V23" s="20"/>
      <c r="W23" s="19"/>
      <c r="X23" s="22"/>
      <c r="Y23" s="19"/>
      <c r="Z23" s="22"/>
      <c r="AA23" s="19"/>
      <c r="AB23" s="22"/>
      <c r="AC23" s="19"/>
      <c r="AD23" s="22"/>
      <c r="AE23" s="19"/>
      <c r="AF23" s="22"/>
      <c r="AG23" s="19"/>
      <c r="AH23" s="22"/>
      <c r="AI23" s="19"/>
      <c r="AJ23" s="22"/>
      <c r="AK23" s="19"/>
      <c r="AL23" s="22"/>
      <c r="AM23" s="19"/>
      <c r="AN23" s="22"/>
      <c r="AO23" s="19"/>
      <c r="AP23" s="25"/>
      <c r="AQ23" s="25"/>
      <c r="AR23" s="25"/>
      <c r="AS23" s="25"/>
      <c r="AT23" s="25"/>
    </row>
    <row r="24" spans="1:46" x14ac:dyDescent="0.25">
      <c r="A24" s="25"/>
      <c r="B24" s="25"/>
      <c r="C24" s="125" t="s">
        <v>385</v>
      </c>
      <c r="D24" s="26"/>
      <c r="E24" s="26"/>
      <c r="F24" s="26"/>
      <c r="G24" s="26"/>
      <c r="H24" s="26"/>
      <c r="I24" s="26"/>
      <c r="J24" s="26"/>
      <c r="K24" s="25"/>
      <c r="L24" s="25"/>
      <c r="M24" s="19"/>
      <c r="N24" s="20"/>
      <c r="O24" s="19"/>
      <c r="P24" s="20"/>
      <c r="Q24" s="19"/>
      <c r="R24" s="20"/>
      <c r="S24" s="19"/>
      <c r="T24" s="20"/>
      <c r="U24" s="19"/>
      <c r="V24" s="20"/>
      <c r="W24" s="19"/>
      <c r="X24" s="22"/>
      <c r="Y24" s="19"/>
      <c r="Z24" s="22"/>
      <c r="AA24" s="19"/>
      <c r="AB24" s="22"/>
      <c r="AC24" s="19"/>
      <c r="AD24" s="22"/>
      <c r="AE24" s="19"/>
      <c r="AF24" s="22"/>
      <c r="AG24" s="19"/>
      <c r="AH24" s="22"/>
      <c r="AI24" s="19"/>
      <c r="AJ24" s="22"/>
      <c r="AK24" s="19"/>
      <c r="AL24" s="22"/>
      <c r="AM24" s="19"/>
      <c r="AN24" s="22"/>
      <c r="AO24" s="19"/>
      <c r="AP24" s="25"/>
      <c r="AQ24" s="25"/>
      <c r="AR24" s="25"/>
      <c r="AS24" s="25"/>
      <c r="AT24" s="25"/>
    </row>
    <row r="25" spans="1:46" x14ac:dyDescent="0.25">
      <c r="A25" s="25"/>
      <c r="B25" s="25"/>
      <c r="C25" s="25" t="s">
        <v>373</v>
      </c>
      <c r="D25" s="25"/>
      <c r="E25" s="25"/>
      <c r="F25" s="25"/>
      <c r="G25" s="25"/>
      <c r="H25" s="25"/>
      <c r="I25" s="25"/>
      <c r="J25" s="25"/>
      <c r="K25" s="25"/>
      <c r="L25" s="25"/>
      <c r="M25" s="19"/>
      <c r="N25" s="20"/>
      <c r="O25" s="19"/>
      <c r="P25" s="20"/>
      <c r="Q25" s="19"/>
      <c r="R25" s="20"/>
      <c r="S25" s="19"/>
      <c r="T25" s="20"/>
      <c r="U25" s="19"/>
      <c r="V25" s="20"/>
      <c r="W25" s="19"/>
      <c r="X25" s="22"/>
      <c r="Y25" s="19"/>
      <c r="Z25" s="22"/>
      <c r="AA25" s="19"/>
      <c r="AB25" s="22"/>
      <c r="AC25" s="19"/>
      <c r="AD25" s="22"/>
      <c r="AE25" s="19"/>
      <c r="AF25" s="22"/>
      <c r="AG25" s="19"/>
      <c r="AH25" s="22"/>
      <c r="AI25" s="19"/>
      <c r="AJ25" s="22"/>
      <c r="AK25" s="19"/>
      <c r="AL25" s="22"/>
      <c r="AM25" s="19"/>
      <c r="AN25" s="22"/>
      <c r="AO25" s="19"/>
      <c r="AP25" s="25"/>
      <c r="AQ25" s="25"/>
      <c r="AR25" s="25"/>
      <c r="AS25" s="25"/>
      <c r="AT25" s="25"/>
    </row>
    <row r="26" spans="1:46" x14ac:dyDescent="0.25">
      <c r="A26" s="25"/>
      <c r="B26" s="25"/>
      <c r="C26" s="125" t="s">
        <v>374</v>
      </c>
      <c r="D26" s="25"/>
      <c r="E26" s="25"/>
      <c r="F26" s="25"/>
      <c r="G26" s="25"/>
      <c r="H26" s="25"/>
      <c r="I26" s="25"/>
      <c r="J26" s="25"/>
      <c r="K26" s="25"/>
      <c r="L26" s="25"/>
      <c r="M26" s="19"/>
      <c r="N26" s="20"/>
      <c r="O26" s="19"/>
      <c r="P26" s="20"/>
      <c r="Q26" s="19"/>
      <c r="R26" s="20"/>
      <c r="S26" s="19"/>
      <c r="T26" s="20"/>
      <c r="U26" s="19"/>
      <c r="V26" s="20"/>
      <c r="W26" s="19"/>
      <c r="X26" s="22"/>
      <c r="Y26" s="19"/>
      <c r="Z26" s="22"/>
      <c r="AA26" s="19"/>
      <c r="AB26" s="22"/>
      <c r="AC26" s="19"/>
      <c r="AD26" s="22"/>
      <c r="AE26" s="19"/>
      <c r="AF26" s="22"/>
      <c r="AG26" s="19"/>
      <c r="AH26" s="22"/>
      <c r="AI26" s="19"/>
      <c r="AJ26" s="22"/>
      <c r="AK26" s="19"/>
      <c r="AL26" s="22"/>
      <c r="AM26" s="19"/>
      <c r="AN26" s="22"/>
      <c r="AO26" s="19"/>
      <c r="AP26" s="25"/>
      <c r="AQ26" s="25" t="s">
        <v>139</v>
      </c>
      <c r="AR26" s="25"/>
      <c r="AS26" s="25"/>
      <c r="AT26" s="25"/>
    </row>
    <row r="27" spans="1:46" x14ac:dyDescent="0.25">
      <c r="A27" s="25"/>
      <c r="B27" s="25"/>
      <c r="C27" s="25" t="s">
        <v>375</v>
      </c>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40">
        <f>0.8*AS27</f>
        <v>4</v>
      </c>
      <c r="AR27" s="25" t="s">
        <v>165</v>
      </c>
      <c r="AS27" s="128">
        <f>'Deel 1'!X28</f>
        <v>5</v>
      </c>
      <c r="AT27" s="25"/>
    </row>
    <row r="28" spans="1:46" x14ac:dyDescent="0.25">
      <c r="A28" s="25"/>
      <c r="B28" s="25"/>
      <c r="C28" s="48" t="s">
        <v>490</v>
      </c>
      <c r="D28" s="48"/>
      <c r="E28" s="48"/>
      <c r="F28" s="48"/>
      <c r="G28" s="48"/>
      <c r="H28" s="48"/>
      <c r="I28" s="48"/>
      <c r="J28" s="48"/>
      <c r="K28" s="48"/>
      <c r="L28" s="48"/>
      <c r="M28" s="27">
        <f>COUNTIF(M22:M26, "C")+COUNTIF(M22:M26, "NVT")</f>
        <v>0</v>
      </c>
      <c r="N28" s="28"/>
      <c r="O28" s="27">
        <f>COUNTIF(O22:O26, "C")+COUNTIF(O22:O26, "NVT")</f>
        <v>0</v>
      </c>
      <c r="P28" s="28"/>
      <c r="Q28" s="27">
        <f>COUNTIF(Q22:Q26, "C")+COUNTIF(Q22:Q26, "NVT")</f>
        <v>0</v>
      </c>
      <c r="R28" s="28"/>
      <c r="S28" s="27">
        <f>COUNTIF(S22:S26, "C")+COUNTIF(S22:S26, "NVT")</f>
        <v>0</v>
      </c>
      <c r="T28" s="28"/>
      <c r="U28" s="27">
        <f>COUNTIF(U22:U26, "C")+COUNTIF(U22:U26, "NVT")</f>
        <v>0</v>
      </c>
      <c r="V28" s="28"/>
      <c r="W28" s="27">
        <f>COUNTIF(W22:W26, "C")+COUNTIF(W22:W26, "NVT")</f>
        <v>0</v>
      </c>
      <c r="X28" s="28"/>
      <c r="Y28" s="27">
        <f>COUNTIF(Y22:Y26, "C")+COUNTIF(Y22:Y26, "NVT")</f>
        <v>0</v>
      </c>
      <c r="Z28" s="28"/>
      <c r="AA28" s="27">
        <f>COUNTIF(AA22:AA26, "C")+COUNTIF(AA22:AA26, "NVT")</f>
        <v>0</v>
      </c>
      <c r="AB28" s="28"/>
      <c r="AC28" s="27">
        <f>COUNTIF(AC22:AC26, "C")+COUNTIF(AC22:AC26, "NVT")</f>
        <v>0</v>
      </c>
      <c r="AD28" s="28"/>
      <c r="AE28" s="27">
        <f>COUNTIF(AE22:AE26, "C")+COUNTIF(AE22:AE26, "NVT")</f>
        <v>0</v>
      </c>
      <c r="AF28" s="28"/>
      <c r="AG28" s="27">
        <f>COUNTIF(AG22:AG26, "C")+COUNTIF(AG22:AG26, "NVT")</f>
        <v>0</v>
      </c>
      <c r="AH28" s="28"/>
      <c r="AI28" s="27">
        <f>COUNTIF(AI22:AI26, "C")+COUNTIF(AI22:AI26, "NVT")</f>
        <v>0</v>
      </c>
      <c r="AJ28" s="28"/>
      <c r="AK28" s="27">
        <f>COUNTIF(AK22:AK26, "C")+COUNTIF(AK22:AK26, "NVT")</f>
        <v>0</v>
      </c>
      <c r="AL28" s="28"/>
      <c r="AM28" s="27">
        <f>COUNTIF(AM22:AM26, "C")+COUNTIF(AM22:AM26, "NVT")</f>
        <v>0</v>
      </c>
      <c r="AN28" s="28"/>
      <c r="AO28" s="27">
        <f>COUNTIF(AO22:AO26, "C")+COUNTIF(AO22:AO26, "NVT")</f>
        <v>0</v>
      </c>
      <c r="AP28" s="131"/>
      <c r="AQ28" s="132">
        <f>COUNTIF(M28:AO28, "5")</f>
        <v>0</v>
      </c>
      <c r="AR28" s="25"/>
      <c r="AS28" s="25"/>
      <c r="AT28" s="25"/>
    </row>
    <row r="29" spans="1:46" x14ac:dyDescent="0.25">
      <c r="A29" s="25"/>
      <c r="B29" s="25"/>
      <c r="C29" s="25"/>
      <c r="D29" s="25"/>
      <c r="E29" s="25"/>
      <c r="F29" s="25"/>
      <c r="G29" s="25"/>
      <c r="H29" s="25"/>
      <c r="I29" s="25"/>
      <c r="J29" s="25"/>
      <c r="K29" s="25"/>
      <c r="L29" s="25"/>
      <c r="M29" s="269"/>
      <c r="N29" s="131"/>
      <c r="O29" s="269"/>
      <c r="P29" s="131"/>
      <c r="Q29" s="269"/>
      <c r="R29" s="131"/>
      <c r="S29" s="269"/>
      <c r="T29" s="131"/>
      <c r="U29" s="269"/>
      <c r="V29" s="131"/>
      <c r="W29" s="269"/>
      <c r="X29" s="131"/>
      <c r="Y29" s="269"/>
      <c r="Z29" s="131"/>
      <c r="AA29" s="269"/>
      <c r="AB29" s="131"/>
      <c r="AC29" s="269"/>
      <c r="AD29" s="131"/>
      <c r="AE29" s="269"/>
      <c r="AF29" s="131"/>
      <c r="AG29" s="269"/>
      <c r="AH29" s="131"/>
      <c r="AI29" s="269"/>
      <c r="AJ29" s="131"/>
      <c r="AK29" s="269"/>
      <c r="AL29" s="131"/>
      <c r="AM29" s="269"/>
      <c r="AN29" s="131"/>
      <c r="AO29" s="269"/>
      <c r="AP29" s="25"/>
      <c r="AQ29" s="25"/>
      <c r="AR29" s="25"/>
      <c r="AS29" s="25"/>
      <c r="AT29" s="25"/>
    </row>
    <row r="30" spans="1:46" x14ac:dyDescent="0.25">
      <c r="A30" s="25"/>
      <c r="B30" s="25"/>
      <c r="C30" s="265"/>
      <c r="D30" s="149"/>
      <c r="E30" s="149"/>
      <c r="F30" s="25"/>
      <c r="G30" s="25"/>
      <c r="H30" s="25"/>
      <c r="I30" s="25"/>
      <c r="J30" s="25"/>
      <c r="K30" s="25"/>
      <c r="L30" s="25"/>
      <c r="M30" s="20"/>
      <c r="N30" s="20"/>
      <c r="O30" s="20"/>
      <c r="P30" s="20"/>
      <c r="Q30" s="20"/>
      <c r="R30" s="20"/>
      <c r="S30" s="20"/>
      <c r="T30" s="20"/>
      <c r="U30" s="20"/>
      <c r="V30" s="20"/>
      <c r="W30" s="20"/>
      <c r="X30" s="22"/>
      <c r="Y30" s="20"/>
      <c r="Z30" s="22"/>
      <c r="AA30" s="20"/>
      <c r="AB30" s="22"/>
      <c r="AC30" s="20"/>
      <c r="AD30" s="22"/>
      <c r="AE30" s="20"/>
      <c r="AF30" s="22"/>
      <c r="AG30" s="20"/>
      <c r="AH30" s="22"/>
      <c r="AI30" s="20"/>
      <c r="AJ30" s="22"/>
      <c r="AK30" s="20"/>
      <c r="AL30" s="22"/>
      <c r="AM30" s="20"/>
      <c r="AN30" s="22"/>
      <c r="AO30" s="20"/>
      <c r="AP30" s="25"/>
      <c r="AQ30" s="25"/>
      <c r="AR30" s="25"/>
      <c r="AS30" s="25"/>
      <c r="AT30" s="25"/>
    </row>
    <row r="31" spans="1:46" x14ac:dyDescent="0.25">
      <c r="A31" s="25"/>
      <c r="B31" s="25"/>
      <c r="C31" s="25"/>
      <c r="D31" s="149"/>
      <c r="E31" s="149"/>
      <c r="F31" s="25"/>
      <c r="G31" s="25"/>
      <c r="H31" s="25"/>
      <c r="I31" s="25"/>
      <c r="J31" s="25"/>
      <c r="K31" s="25"/>
      <c r="L31" s="25"/>
      <c r="M31" s="20"/>
      <c r="N31" s="20"/>
      <c r="O31" s="20"/>
      <c r="P31" s="20"/>
      <c r="Q31" s="20"/>
      <c r="R31" s="20"/>
      <c r="S31" s="20"/>
      <c r="T31" s="20"/>
      <c r="U31" s="20"/>
      <c r="V31" s="20"/>
      <c r="W31" s="20"/>
      <c r="X31" s="22"/>
      <c r="Y31" s="20"/>
      <c r="Z31" s="22"/>
      <c r="AA31" s="20"/>
      <c r="AB31" s="22"/>
      <c r="AC31" s="39" t="s">
        <v>497</v>
      </c>
      <c r="AD31" s="39"/>
      <c r="AE31" s="39"/>
      <c r="AF31" s="39"/>
      <c r="AG31" s="39"/>
      <c r="AH31" s="39"/>
      <c r="AI31" s="39"/>
      <c r="AJ31" s="39"/>
      <c r="AK31" s="39"/>
      <c r="AL31" s="39"/>
      <c r="AM31" s="39"/>
      <c r="AN31" s="137"/>
      <c r="AO31" s="137" t="s">
        <v>115</v>
      </c>
      <c r="AP31" s="25"/>
      <c r="AQ31" s="25"/>
      <c r="AR31" s="25"/>
      <c r="AS31" s="25"/>
      <c r="AT31" s="25"/>
    </row>
    <row r="32" spans="1:46" x14ac:dyDescent="0.25">
      <c r="A32" s="25"/>
      <c r="B32" s="25"/>
      <c r="C32" s="25"/>
      <c r="D32" s="149"/>
      <c r="E32" s="149"/>
      <c r="F32" s="25"/>
      <c r="G32" s="25"/>
      <c r="H32" s="25"/>
      <c r="I32" s="25"/>
      <c r="J32" s="25"/>
      <c r="K32" s="25"/>
      <c r="L32" s="25"/>
      <c r="M32" s="20"/>
      <c r="N32" s="20"/>
      <c r="O32" s="20"/>
      <c r="P32" s="20"/>
      <c r="Q32" s="20"/>
      <c r="R32" s="20"/>
      <c r="S32" s="20"/>
      <c r="T32" s="20"/>
      <c r="U32" s="20"/>
      <c r="V32" s="20"/>
      <c r="W32" s="20"/>
      <c r="X32" s="22"/>
      <c r="Y32" s="20"/>
      <c r="Z32" s="22"/>
      <c r="AA32" s="20"/>
      <c r="AB32" s="22"/>
      <c r="AC32" s="39"/>
      <c r="AD32" s="39"/>
      <c r="AE32" s="39"/>
      <c r="AF32" s="39"/>
      <c r="AG32" s="39"/>
      <c r="AH32" s="39"/>
      <c r="AI32" s="39"/>
      <c r="AJ32" s="39"/>
      <c r="AK32" s="39"/>
      <c r="AL32" s="39"/>
      <c r="AM32" s="39"/>
      <c r="AN32" s="137"/>
      <c r="AO32" s="137"/>
      <c r="AP32" s="25"/>
      <c r="AQ32" s="25"/>
      <c r="AR32" s="25"/>
      <c r="AS32" s="25"/>
      <c r="AT32" s="25"/>
    </row>
    <row r="33" spans="1:87" ht="18.75" x14ac:dyDescent="0.3">
      <c r="A33" s="25"/>
      <c r="B33" s="25"/>
      <c r="C33" s="121" t="s">
        <v>17</v>
      </c>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row>
    <row r="34" spans="1:87" ht="18.75" x14ac:dyDescent="0.3">
      <c r="A34" s="25"/>
      <c r="B34" s="25"/>
      <c r="C34" s="121"/>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row>
    <row r="35" spans="1:87" x14ac:dyDescent="0.25">
      <c r="A35" s="25"/>
      <c r="B35" s="25"/>
      <c r="C35" s="145" t="s">
        <v>492</v>
      </c>
      <c r="D35" s="136"/>
      <c r="E35" s="136"/>
      <c r="F35" s="136"/>
      <c r="G35" s="136"/>
      <c r="H35" s="136"/>
      <c r="I35" s="136"/>
      <c r="J35" s="142"/>
      <c r="K35" s="39"/>
      <c r="L35" s="39"/>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V35" s="163"/>
      <c r="AW35" s="163"/>
      <c r="AX35" s="163"/>
      <c r="AY35" s="163"/>
      <c r="AZ35" s="163"/>
      <c r="BA35" s="163"/>
      <c r="BB35" s="163"/>
      <c r="BC35" s="163"/>
      <c r="BD35" s="163"/>
      <c r="BE35" s="163"/>
      <c r="BF35" s="163"/>
      <c r="BG35" s="163"/>
      <c r="BH35" s="163"/>
      <c r="BI35" s="163"/>
      <c r="BJ35" s="163"/>
      <c r="BK35" s="163"/>
      <c r="BL35" s="163"/>
      <c r="BM35" s="163"/>
      <c r="BN35" s="163"/>
      <c r="BO35" s="163"/>
      <c r="BP35" s="163"/>
      <c r="BQ35" s="163"/>
      <c r="BR35" s="163"/>
      <c r="BS35" s="163"/>
      <c r="BT35" s="163"/>
      <c r="BU35" s="163"/>
      <c r="BV35" s="163"/>
      <c r="BW35" s="163"/>
      <c r="BX35" s="163"/>
      <c r="BY35" s="163"/>
      <c r="BZ35" s="163"/>
      <c r="CA35" s="163"/>
      <c r="CB35" s="163"/>
      <c r="CC35" s="163"/>
      <c r="CD35" s="163"/>
      <c r="CE35" s="163"/>
      <c r="CF35" s="163"/>
      <c r="CG35" s="163"/>
      <c r="CH35" s="163"/>
      <c r="CI35" s="163"/>
    </row>
    <row r="36" spans="1:87" x14ac:dyDescent="0.25">
      <c r="A36" s="25"/>
      <c r="B36" s="25"/>
      <c r="C36" s="145"/>
      <c r="D36" s="136"/>
      <c r="E36" s="136" t="s">
        <v>302</v>
      </c>
      <c r="F36" s="136"/>
      <c r="G36" s="136"/>
      <c r="H36" s="136"/>
      <c r="I36" s="136"/>
      <c r="J36" s="142"/>
      <c r="K36" s="39"/>
      <c r="L36" s="39"/>
      <c r="M36" s="30">
        <v>1</v>
      </c>
      <c r="N36" s="30"/>
      <c r="O36" s="30">
        <v>2</v>
      </c>
      <c r="P36" s="30"/>
      <c r="Q36" s="30">
        <v>3</v>
      </c>
      <c r="R36" s="30"/>
      <c r="S36" s="30">
        <v>4</v>
      </c>
      <c r="T36" s="30"/>
      <c r="U36" s="30">
        <v>5</v>
      </c>
      <c r="V36" s="30"/>
      <c r="W36" s="30">
        <v>6</v>
      </c>
      <c r="X36" s="31"/>
      <c r="Y36" s="31">
        <v>7</v>
      </c>
      <c r="Z36" s="31"/>
      <c r="AA36" s="31">
        <v>8</v>
      </c>
      <c r="AB36" s="31"/>
      <c r="AC36" s="31">
        <v>9</v>
      </c>
      <c r="AD36" s="31"/>
      <c r="AE36" s="31">
        <v>10</v>
      </c>
      <c r="AF36" s="31"/>
      <c r="AG36" s="31">
        <v>11</v>
      </c>
      <c r="AH36" s="31"/>
      <c r="AI36" s="31">
        <v>12</v>
      </c>
      <c r="AJ36" s="31"/>
      <c r="AK36" s="31">
        <v>13</v>
      </c>
      <c r="AL36" s="31"/>
      <c r="AM36" s="31">
        <v>14</v>
      </c>
      <c r="AN36" s="31"/>
      <c r="AO36" s="31">
        <v>15</v>
      </c>
      <c r="AP36" s="147"/>
      <c r="AQ36" s="25"/>
      <c r="AR36" s="25"/>
      <c r="AS36" s="25"/>
      <c r="AT36" s="25"/>
      <c r="AV36" s="259"/>
      <c r="AW36" s="163"/>
      <c r="AX36" s="163"/>
      <c r="AY36" s="163"/>
      <c r="AZ36" s="163"/>
      <c r="BA36" s="163"/>
      <c r="BB36" s="163"/>
      <c r="BC36" s="163"/>
      <c r="BD36" s="163"/>
      <c r="BE36" s="163"/>
      <c r="BF36" s="260"/>
      <c r="BG36" s="260"/>
      <c r="BH36" s="260"/>
      <c r="BI36" s="260"/>
      <c r="BJ36" s="260"/>
      <c r="BK36" s="260"/>
      <c r="BL36" s="260"/>
      <c r="BM36" s="260"/>
      <c r="BN36" s="260"/>
      <c r="BO36" s="260"/>
      <c r="BP36" s="260"/>
      <c r="BQ36" s="261"/>
      <c r="BR36" s="261"/>
      <c r="BS36" s="261"/>
      <c r="BT36" s="261"/>
      <c r="BU36" s="261"/>
      <c r="BV36" s="261"/>
      <c r="BW36" s="261"/>
      <c r="BX36" s="261"/>
      <c r="BY36" s="261"/>
      <c r="BZ36" s="261"/>
      <c r="CA36" s="261"/>
      <c r="CB36" s="261"/>
      <c r="CC36" s="261"/>
      <c r="CD36" s="261"/>
      <c r="CE36" s="261"/>
      <c r="CF36" s="261"/>
      <c r="CG36" s="261"/>
      <c r="CH36" s="261"/>
      <c r="CI36" s="163"/>
    </row>
    <row r="37" spans="1:87" x14ac:dyDescent="0.25">
      <c r="A37" s="25"/>
      <c r="B37" s="25"/>
      <c r="C37" s="35"/>
      <c r="D37" s="148" t="s">
        <v>376</v>
      </c>
      <c r="E37" s="35"/>
      <c r="F37" s="35"/>
      <c r="G37" s="35"/>
      <c r="H37" s="35"/>
      <c r="I37" s="35"/>
      <c r="J37" s="35"/>
      <c r="K37" s="25"/>
      <c r="L37" s="25"/>
      <c r="M37" s="32"/>
      <c r="N37" s="33"/>
      <c r="O37" s="32"/>
      <c r="P37" s="33"/>
      <c r="Q37" s="32"/>
      <c r="R37" s="33"/>
      <c r="S37" s="32"/>
      <c r="T37" s="33"/>
      <c r="U37" s="32"/>
      <c r="V37" s="33"/>
      <c r="W37" s="32"/>
      <c r="X37" s="34"/>
      <c r="Y37" s="32"/>
      <c r="Z37" s="34"/>
      <c r="AA37" s="32"/>
      <c r="AB37" s="34"/>
      <c r="AC37" s="32"/>
      <c r="AD37" s="34"/>
      <c r="AE37" s="32"/>
      <c r="AF37" s="34"/>
      <c r="AG37" s="32"/>
      <c r="AH37" s="34"/>
      <c r="AI37" s="32"/>
      <c r="AJ37" s="34"/>
      <c r="AK37" s="32"/>
      <c r="AL37" s="34"/>
      <c r="AM37" s="32"/>
      <c r="AN37" s="34"/>
      <c r="AO37" s="32"/>
      <c r="AP37" s="147"/>
      <c r="AQ37" s="25"/>
      <c r="AR37" s="25"/>
      <c r="AS37" s="25"/>
      <c r="AT37" s="25"/>
      <c r="AV37" s="262"/>
      <c r="AW37" s="163"/>
      <c r="AX37" s="163"/>
      <c r="AY37" s="163"/>
      <c r="AZ37" s="163"/>
      <c r="BA37" s="163"/>
      <c r="BB37" s="163"/>
      <c r="BC37" s="163"/>
      <c r="BD37" s="163"/>
      <c r="BE37" s="163"/>
      <c r="BF37" s="263"/>
      <c r="BG37" s="263"/>
      <c r="BH37" s="263"/>
      <c r="BI37" s="263"/>
      <c r="BJ37" s="263"/>
      <c r="BK37" s="263"/>
      <c r="BL37" s="263"/>
      <c r="BM37" s="263"/>
      <c r="BN37" s="263"/>
      <c r="BO37" s="263"/>
      <c r="BP37" s="263"/>
      <c r="BQ37" s="264"/>
      <c r="BR37" s="263"/>
      <c r="BS37" s="264"/>
      <c r="BT37" s="263"/>
      <c r="BU37" s="264"/>
      <c r="BV37" s="263"/>
      <c r="BW37" s="264"/>
      <c r="BX37" s="263"/>
      <c r="BY37" s="264"/>
      <c r="BZ37" s="263"/>
      <c r="CA37" s="264"/>
      <c r="CB37" s="263"/>
      <c r="CC37" s="264"/>
      <c r="CD37" s="263"/>
      <c r="CE37" s="264"/>
      <c r="CF37" s="263"/>
      <c r="CG37" s="264"/>
      <c r="CH37" s="263"/>
      <c r="CI37" s="163"/>
    </row>
    <row r="38" spans="1:87" x14ac:dyDescent="0.25">
      <c r="A38" s="25"/>
      <c r="B38" s="25"/>
      <c r="C38" s="35"/>
      <c r="D38" s="148" t="s">
        <v>377</v>
      </c>
      <c r="E38" s="35"/>
      <c r="F38" s="35"/>
      <c r="G38" s="35"/>
      <c r="H38" s="35"/>
      <c r="I38" s="35"/>
      <c r="J38" s="35"/>
      <c r="K38" s="25"/>
      <c r="L38" s="25"/>
      <c r="M38" s="32"/>
      <c r="N38" s="33"/>
      <c r="O38" s="32"/>
      <c r="P38" s="33"/>
      <c r="Q38" s="32"/>
      <c r="R38" s="33"/>
      <c r="S38" s="32"/>
      <c r="T38" s="33"/>
      <c r="U38" s="32"/>
      <c r="V38" s="33"/>
      <c r="W38" s="32"/>
      <c r="X38" s="34"/>
      <c r="Y38" s="32"/>
      <c r="Z38" s="34"/>
      <c r="AA38" s="32"/>
      <c r="AB38" s="34"/>
      <c r="AC38" s="32"/>
      <c r="AD38" s="34"/>
      <c r="AE38" s="32"/>
      <c r="AF38" s="34"/>
      <c r="AG38" s="32"/>
      <c r="AH38" s="34"/>
      <c r="AI38" s="32"/>
      <c r="AJ38" s="34"/>
      <c r="AK38" s="32"/>
      <c r="AL38" s="34"/>
      <c r="AM38" s="32"/>
      <c r="AN38" s="34"/>
      <c r="AO38" s="32"/>
      <c r="AP38" s="147"/>
      <c r="AQ38" s="25"/>
      <c r="AR38" s="25"/>
      <c r="AS38" s="25"/>
      <c r="AT38" s="25"/>
      <c r="AV38" s="163"/>
      <c r="AW38" s="163"/>
      <c r="AX38" s="163"/>
      <c r="AY38" s="163"/>
      <c r="AZ38" s="163"/>
      <c r="BA38" s="163"/>
      <c r="BB38" s="163"/>
      <c r="BC38" s="163"/>
      <c r="BD38" s="163"/>
      <c r="BE38" s="163"/>
      <c r="BF38" s="163"/>
      <c r="BG38" s="163"/>
      <c r="BH38" s="163"/>
      <c r="BI38" s="163"/>
      <c r="BJ38" s="163"/>
      <c r="BK38" s="163"/>
      <c r="BL38" s="163"/>
      <c r="BM38" s="163"/>
      <c r="BN38" s="163"/>
      <c r="BO38" s="163"/>
      <c r="BP38" s="163"/>
      <c r="BQ38" s="163"/>
      <c r="BR38" s="163"/>
      <c r="BS38" s="163"/>
      <c r="BT38" s="163"/>
      <c r="BU38" s="163"/>
      <c r="BV38" s="163"/>
      <c r="BW38" s="163"/>
      <c r="BX38" s="163"/>
      <c r="BY38" s="163"/>
      <c r="BZ38" s="163"/>
      <c r="CA38" s="163"/>
      <c r="CB38" s="163"/>
      <c r="CC38" s="163"/>
      <c r="CD38" s="163"/>
      <c r="CE38" s="163"/>
      <c r="CF38" s="163"/>
      <c r="CG38" s="163"/>
      <c r="CH38" s="163"/>
      <c r="CI38" s="163"/>
    </row>
    <row r="39" spans="1:87" x14ac:dyDescent="0.25">
      <c r="A39" s="25"/>
      <c r="B39" s="25"/>
      <c r="C39" s="35"/>
      <c r="D39" s="148" t="s">
        <v>378</v>
      </c>
      <c r="E39" s="35"/>
      <c r="F39" s="35"/>
      <c r="G39" s="35"/>
      <c r="H39" s="35"/>
      <c r="I39" s="35"/>
      <c r="J39" s="35"/>
      <c r="K39" s="35"/>
      <c r="L39" s="35"/>
      <c r="M39" s="32"/>
      <c r="N39" s="33"/>
      <c r="O39" s="32"/>
      <c r="P39" s="33"/>
      <c r="Q39" s="32"/>
      <c r="R39" s="33"/>
      <c r="S39" s="32"/>
      <c r="T39" s="33"/>
      <c r="U39" s="32"/>
      <c r="V39" s="33"/>
      <c r="W39" s="32"/>
      <c r="X39" s="34"/>
      <c r="Y39" s="32"/>
      <c r="Z39" s="34"/>
      <c r="AA39" s="32"/>
      <c r="AB39" s="34"/>
      <c r="AC39" s="32"/>
      <c r="AD39" s="34"/>
      <c r="AE39" s="32"/>
      <c r="AF39" s="34"/>
      <c r="AG39" s="32"/>
      <c r="AH39" s="34"/>
      <c r="AI39" s="32"/>
      <c r="AJ39" s="34"/>
      <c r="AK39" s="32"/>
      <c r="AL39" s="34"/>
      <c r="AM39" s="32"/>
      <c r="AN39" s="34"/>
      <c r="AO39" s="32"/>
      <c r="AP39" s="147"/>
      <c r="AQ39" s="25"/>
      <c r="AR39" s="25"/>
      <c r="AS39" s="25"/>
      <c r="AT39" s="25"/>
    </row>
    <row r="40" spans="1:87" x14ac:dyDescent="0.25">
      <c r="A40" s="25"/>
      <c r="B40" s="25"/>
      <c r="C40" s="35"/>
      <c r="D40" s="148" t="s">
        <v>379</v>
      </c>
      <c r="E40" s="35"/>
      <c r="F40" s="35"/>
      <c r="G40" s="35"/>
      <c r="H40" s="35"/>
      <c r="I40" s="35"/>
      <c r="J40" s="35"/>
      <c r="K40" s="35"/>
      <c r="L40" s="35"/>
      <c r="M40" s="32"/>
      <c r="N40" s="33"/>
      <c r="O40" s="32"/>
      <c r="P40" s="33"/>
      <c r="Q40" s="32"/>
      <c r="R40" s="33"/>
      <c r="S40" s="32"/>
      <c r="T40" s="33"/>
      <c r="U40" s="32"/>
      <c r="V40" s="33"/>
      <c r="W40" s="32"/>
      <c r="X40" s="34"/>
      <c r="Y40" s="32"/>
      <c r="Z40" s="34"/>
      <c r="AA40" s="32"/>
      <c r="AB40" s="34"/>
      <c r="AC40" s="32"/>
      <c r="AD40" s="34"/>
      <c r="AE40" s="32"/>
      <c r="AF40" s="34"/>
      <c r="AG40" s="32"/>
      <c r="AH40" s="34"/>
      <c r="AI40" s="32"/>
      <c r="AJ40" s="34"/>
      <c r="AK40" s="32"/>
      <c r="AL40" s="34"/>
      <c r="AM40" s="32"/>
      <c r="AN40" s="34"/>
      <c r="AO40" s="32"/>
      <c r="AP40" s="147"/>
      <c r="AQ40" s="25"/>
      <c r="AR40" s="25"/>
      <c r="AS40" s="25"/>
      <c r="AT40" s="25"/>
    </row>
    <row r="41" spans="1:87" x14ac:dyDescent="0.25">
      <c r="A41" s="25"/>
      <c r="B41" s="25"/>
      <c r="C41" s="35"/>
      <c r="D41" s="148" t="s">
        <v>380</v>
      </c>
      <c r="E41" s="35"/>
      <c r="F41" s="35"/>
      <c r="G41" s="35"/>
      <c r="H41" s="35"/>
      <c r="I41" s="35"/>
      <c r="J41" s="35"/>
      <c r="K41" s="35"/>
      <c r="L41" s="35"/>
      <c r="M41" s="32"/>
      <c r="N41" s="33"/>
      <c r="O41" s="32"/>
      <c r="P41" s="33"/>
      <c r="Q41" s="32"/>
      <c r="R41" s="33"/>
      <c r="S41" s="32"/>
      <c r="T41" s="33"/>
      <c r="U41" s="32"/>
      <c r="V41" s="33"/>
      <c r="W41" s="32"/>
      <c r="X41" s="34"/>
      <c r="Y41" s="32"/>
      <c r="Z41" s="34"/>
      <c r="AA41" s="32"/>
      <c r="AB41" s="34"/>
      <c r="AC41" s="32"/>
      <c r="AD41" s="34"/>
      <c r="AE41" s="32"/>
      <c r="AF41" s="34"/>
      <c r="AG41" s="32"/>
      <c r="AH41" s="34"/>
      <c r="AI41" s="32"/>
      <c r="AJ41" s="34"/>
      <c r="AK41" s="32"/>
      <c r="AL41" s="34"/>
      <c r="AM41" s="32"/>
      <c r="AN41" s="34"/>
      <c r="AO41" s="32"/>
      <c r="AP41" s="147"/>
      <c r="AQ41" s="25" t="s">
        <v>139</v>
      </c>
      <c r="AR41" s="25"/>
      <c r="AS41" s="25"/>
      <c r="AT41" s="25"/>
    </row>
    <row r="42" spans="1:87" x14ac:dyDescent="0.25">
      <c r="A42" s="25"/>
      <c r="B42" s="25"/>
      <c r="C42" s="35"/>
      <c r="D42" s="148"/>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147"/>
      <c r="AQ42" s="40">
        <f>0.8*AS42</f>
        <v>4</v>
      </c>
      <c r="AR42" s="25" t="s">
        <v>165</v>
      </c>
      <c r="AS42" s="128">
        <f>'Deel 1'!X28</f>
        <v>5</v>
      </c>
      <c r="AT42" s="25"/>
    </row>
    <row r="43" spans="1:87" x14ac:dyDescent="0.25">
      <c r="A43" s="25"/>
      <c r="B43" s="25"/>
      <c r="C43" s="48" t="s">
        <v>493</v>
      </c>
      <c r="D43" s="48"/>
      <c r="E43" s="48"/>
      <c r="F43" s="48"/>
      <c r="G43" s="48"/>
      <c r="H43" s="48"/>
      <c r="I43" s="48"/>
      <c r="J43" s="48"/>
      <c r="K43" s="48"/>
      <c r="L43" s="48"/>
      <c r="M43" s="27">
        <f>COUNTIF(M37:M41, "C")</f>
        <v>0</v>
      </c>
      <c r="N43" s="28"/>
      <c r="O43" s="27">
        <f>COUNTIF(O37:O41, "C")</f>
        <v>0</v>
      </c>
      <c r="P43" s="28"/>
      <c r="Q43" s="27">
        <f>COUNTIF(Q37:Q41, "C")</f>
        <v>0</v>
      </c>
      <c r="R43" s="28"/>
      <c r="S43" s="27">
        <f>COUNTIF(S37:S41, "C")</f>
        <v>0</v>
      </c>
      <c r="T43" s="28"/>
      <c r="U43" s="27">
        <f>COUNTIF(U37:U41, "C")</f>
        <v>0</v>
      </c>
      <c r="V43" s="28"/>
      <c r="W43" s="27">
        <f>COUNTIF(W37:W41, "C")</f>
        <v>0</v>
      </c>
      <c r="X43" s="28"/>
      <c r="Y43" s="27">
        <f>COUNTIF(Y37:Y41, "C")</f>
        <v>0</v>
      </c>
      <c r="Z43" s="28"/>
      <c r="AA43" s="27">
        <f>COUNTIF(AA37:AA41, "C")</f>
        <v>0</v>
      </c>
      <c r="AB43" s="28"/>
      <c r="AC43" s="27">
        <f>COUNTIF(AC37:AC41, "C")</f>
        <v>0</v>
      </c>
      <c r="AD43" s="28"/>
      <c r="AE43" s="27">
        <f>COUNTIF(AE37:AE41, "C")</f>
        <v>0</v>
      </c>
      <c r="AF43" s="28"/>
      <c r="AG43" s="27">
        <f>COUNTIF(AG37:AG41, "C")</f>
        <v>0</v>
      </c>
      <c r="AH43" s="28"/>
      <c r="AI43" s="27">
        <f>COUNTIF(AI37:AI41, "C")</f>
        <v>0</v>
      </c>
      <c r="AJ43" s="28"/>
      <c r="AK43" s="27">
        <f>COUNTIF(AK37:AK41, "C")</f>
        <v>0</v>
      </c>
      <c r="AL43" s="28"/>
      <c r="AM43" s="27">
        <f>COUNTIF(AM37:AM41, "C")</f>
        <v>0</v>
      </c>
      <c r="AN43" s="28"/>
      <c r="AO43" s="27">
        <f>COUNTIF(AO37:AO41, "C")</f>
        <v>0</v>
      </c>
      <c r="AP43" s="155"/>
      <c r="AQ43" s="132">
        <f>COUNTIF(M43:AO43, "3")</f>
        <v>0</v>
      </c>
      <c r="AR43" s="25"/>
      <c r="AS43" s="25"/>
      <c r="AT43" s="25"/>
    </row>
    <row r="44" spans="1:87" ht="18.75" x14ac:dyDescent="0.3">
      <c r="A44" s="25"/>
      <c r="B44" s="25"/>
      <c r="C44" s="121"/>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row>
    <row r="45" spans="1:87" x14ac:dyDescent="0.25">
      <c r="A45" s="25"/>
      <c r="B45" s="25"/>
      <c r="C45" s="122" t="s">
        <v>494</v>
      </c>
      <c r="D45" s="123"/>
      <c r="E45" s="123"/>
      <c r="F45" s="123"/>
      <c r="G45" s="123"/>
      <c r="H45" s="123"/>
      <c r="I45" s="123"/>
      <c r="J45" s="124"/>
      <c r="K45" s="39"/>
      <c r="L45" s="39"/>
      <c r="M45" s="23">
        <v>1</v>
      </c>
      <c r="N45" s="23"/>
      <c r="O45" s="23">
        <v>2</v>
      </c>
      <c r="P45" s="23"/>
      <c r="Q45" s="23">
        <v>3</v>
      </c>
      <c r="R45" s="23"/>
      <c r="S45" s="23">
        <v>4</v>
      </c>
      <c r="T45" s="23"/>
      <c r="U45" s="23">
        <v>5</v>
      </c>
      <c r="V45" s="23"/>
      <c r="W45" s="23">
        <v>6</v>
      </c>
      <c r="X45" s="24"/>
      <c r="Y45" s="24">
        <v>7</v>
      </c>
      <c r="Z45" s="24"/>
      <c r="AA45" s="24">
        <v>8</v>
      </c>
      <c r="AB45" s="24"/>
      <c r="AC45" s="24">
        <v>9</v>
      </c>
      <c r="AD45" s="24"/>
      <c r="AE45" s="24">
        <v>10</v>
      </c>
      <c r="AF45" s="24"/>
      <c r="AG45" s="24">
        <v>11</v>
      </c>
      <c r="AH45" s="24"/>
      <c r="AI45" s="24">
        <v>12</v>
      </c>
      <c r="AJ45" s="24"/>
      <c r="AK45" s="24">
        <v>13</v>
      </c>
      <c r="AL45" s="24"/>
      <c r="AM45" s="24">
        <v>14</v>
      </c>
      <c r="AN45" s="24"/>
      <c r="AO45" s="24">
        <v>15</v>
      </c>
      <c r="AP45" s="25"/>
      <c r="AQ45" s="40">
        <f>0.8*AS45</f>
        <v>4</v>
      </c>
      <c r="AR45" s="25" t="s">
        <v>165</v>
      </c>
      <c r="AS45" s="128">
        <f>'Deel 1'!X28</f>
        <v>5</v>
      </c>
      <c r="AT45" s="25"/>
    </row>
    <row r="46" spans="1:87" x14ac:dyDescent="0.25">
      <c r="A46" s="25"/>
      <c r="B46" s="25"/>
      <c r="C46" s="151"/>
      <c r="D46" s="152"/>
      <c r="E46" s="26"/>
      <c r="F46" s="26"/>
      <c r="G46" s="26"/>
      <c r="H46" s="26"/>
      <c r="I46" s="26"/>
      <c r="J46" s="26"/>
      <c r="K46" s="25"/>
      <c r="L46" s="25"/>
      <c r="M46" s="19"/>
      <c r="N46" s="20"/>
      <c r="O46" s="19"/>
      <c r="P46" s="20"/>
      <c r="Q46" s="19"/>
      <c r="R46" s="20"/>
      <c r="S46" s="19"/>
      <c r="T46" s="20"/>
      <c r="U46" s="19"/>
      <c r="V46" s="20"/>
      <c r="W46" s="19"/>
      <c r="X46" s="22"/>
      <c r="Y46" s="19"/>
      <c r="Z46" s="22"/>
      <c r="AA46" s="19"/>
      <c r="AB46" s="22"/>
      <c r="AC46" s="19"/>
      <c r="AD46" s="22"/>
      <c r="AE46" s="19"/>
      <c r="AF46" s="22"/>
      <c r="AG46" s="19"/>
      <c r="AH46" s="22"/>
      <c r="AI46" s="19"/>
      <c r="AJ46" s="22"/>
      <c r="AK46" s="19"/>
      <c r="AL46" s="22"/>
      <c r="AM46" s="19"/>
      <c r="AN46" s="22"/>
      <c r="AO46" s="19"/>
      <c r="AP46" s="25"/>
      <c r="AQ46" s="132">
        <f t="shared" ref="AQ46" si="0">COUNTIF(M46:AO46, "C")</f>
        <v>0</v>
      </c>
      <c r="AR46" s="25"/>
      <c r="AS46" s="25"/>
      <c r="AT46" s="25"/>
    </row>
    <row r="47" spans="1:87" x14ac:dyDescent="0.25">
      <c r="A47" s="25"/>
      <c r="B47" s="25"/>
      <c r="C47" s="25"/>
      <c r="D47" s="25"/>
      <c r="E47" s="25"/>
      <c r="F47" s="25"/>
      <c r="G47" s="152"/>
      <c r="H47" s="152"/>
      <c r="I47" s="152"/>
      <c r="J47" s="152"/>
      <c r="K47" s="152"/>
      <c r="L47" s="152"/>
      <c r="M47" s="152"/>
      <c r="N47" s="152"/>
      <c r="O47" s="152"/>
      <c r="P47" s="152"/>
      <c r="Q47" s="152"/>
      <c r="R47" s="152"/>
      <c r="S47" s="152"/>
      <c r="T47" s="25"/>
      <c r="U47" s="25"/>
      <c r="V47" s="25"/>
      <c r="W47" s="25"/>
      <c r="X47" s="25"/>
      <c r="Y47" s="25"/>
      <c r="Z47" s="25"/>
      <c r="AA47" s="25"/>
      <c r="AB47" s="25"/>
      <c r="AC47" s="39" t="s">
        <v>498</v>
      </c>
      <c r="AD47" s="39"/>
      <c r="AE47" s="39"/>
      <c r="AF47" s="39"/>
      <c r="AG47" s="39"/>
      <c r="AH47" s="39"/>
      <c r="AI47" s="39"/>
      <c r="AJ47" s="39"/>
      <c r="AK47" s="39"/>
      <c r="AL47" s="39"/>
      <c r="AM47" s="39"/>
      <c r="AN47" s="39"/>
      <c r="AO47" s="137" t="s">
        <v>115</v>
      </c>
      <c r="AP47" s="25"/>
      <c r="AQ47" s="25"/>
      <c r="AR47" s="25"/>
      <c r="AS47" s="25"/>
      <c r="AT47" s="25"/>
    </row>
    <row r="48" spans="1:87" ht="18.75" x14ac:dyDescent="0.3">
      <c r="A48" s="25"/>
      <c r="B48" s="25"/>
      <c r="C48" s="121" t="s">
        <v>18</v>
      </c>
      <c r="D48" s="25"/>
      <c r="E48" s="151"/>
      <c r="F48" s="152"/>
      <c r="G48" s="25"/>
      <c r="H48" s="152"/>
      <c r="I48" s="152"/>
      <c r="J48" s="151"/>
      <c r="K48" s="152"/>
      <c r="L48" s="152"/>
      <c r="M48" s="153"/>
      <c r="N48" s="152"/>
      <c r="O48" s="152"/>
      <c r="P48" s="152"/>
      <c r="Q48" s="152"/>
      <c r="R48" s="152"/>
      <c r="S48" s="152"/>
      <c r="T48" s="152"/>
      <c r="U48" s="152"/>
      <c r="V48" s="152"/>
      <c r="W48" s="152"/>
      <c r="X48" s="152"/>
      <c r="Y48" s="152"/>
      <c r="Z48" s="152"/>
      <c r="AA48" s="152"/>
      <c r="AB48" s="152"/>
      <c r="AC48" s="25"/>
      <c r="AD48" s="25"/>
      <c r="AE48" s="25"/>
      <c r="AF48" s="25"/>
      <c r="AG48" s="25"/>
      <c r="AH48" s="25"/>
      <c r="AI48" s="25"/>
      <c r="AJ48" s="25"/>
      <c r="AK48" s="25"/>
      <c r="AL48" s="25"/>
      <c r="AM48" s="25"/>
      <c r="AN48" s="25"/>
      <c r="AO48" s="25"/>
      <c r="AP48" s="25"/>
      <c r="AQ48" s="25"/>
      <c r="AR48" s="25"/>
      <c r="AS48" s="25"/>
      <c r="AT48" s="25"/>
    </row>
    <row r="49" spans="1:46" x14ac:dyDescent="0.25">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row>
    <row r="50" spans="1:46" x14ac:dyDescent="0.25">
      <c r="A50" s="25"/>
      <c r="B50" s="25"/>
      <c r="C50" s="122" t="s">
        <v>499</v>
      </c>
      <c r="D50" s="123"/>
      <c r="E50" s="123"/>
      <c r="F50" s="123"/>
      <c r="G50" s="123"/>
      <c r="H50" s="123"/>
      <c r="I50" s="123"/>
      <c r="J50" s="124"/>
      <c r="K50" s="39"/>
      <c r="L50" s="39"/>
      <c r="M50" s="23">
        <v>1</v>
      </c>
      <c r="N50" s="23"/>
      <c r="O50" s="23">
        <v>2</v>
      </c>
      <c r="P50" s="23"/>
      <c r="Q50" s="23">
        <v>3</v>
      </c>
      <c r="R50" s="23"/>
      <c r="S50" s="23">
        <v>4</v>
      </c>
      <c r="T50" s="23"/>
      <c r="U50" s="23">
        <v>5</v>
      </c>
      <c r="V50" s="23"/>
      <c r="W50" s="23">
        <v>6</v>
      </c>
      <c r="X50" s="24"/>
      <c r="Y50" s="24">
        <v>7</v>
      </c>
      <c r="Z50" s="24"/>
      <c r="AA50" s="24">
        <v>8</v>
      </c>
      <c r="AB50" s="24"/>
      <c r="AC50" s="24">
        <v>9</v>
      </c>
      <c r="AD50" s="24"/>
      <c r="AE50" s="24">
        <v>10</v>
      </c>
      <c r="AF50" s="24"/>
      <c r="AG50" s="24">
        <v>11</v>
      </c>
      <c r="AH50" s="24"/>
      <c r="AI50" s="24">
        <v>12</v>
      </c>
      <c r="AJ50" s="24"/>
      <c r="AK50" s="24">
        <v>13</v>
      </c>
      <c r="AL50" s="24"/>
      <c r="AM50" s="24">
        <v>14</v>
      </c>
      <c r="AN50" s="24"/>
      <c r="AO50" s="24">
        <v>15</v>
      </c>
      <c r="AP50" s="25"/>
      <c r="AQ50" s="25"/>
      <c r="AR50" s="25"/>
      <c r="AS50" s="25"/>
      <c r="AT50" s="25"/>
    </row>
    <row r="51" spans="1:46" x14ac:dyDescent="0.25">
      <c r="A51" s="25"/>
      <c r="B51" s="25"/>
      <c r="C51" s="122" t="s">
        <v>381</v>
      </c>
      <c r="D51" s="123"/>
      <c r="E51" s="123"/>
      <c r="F51" s="123"/>
      <c r="G51" s="123"/>
      <c r="H51" s="123"/>
      <c r="I51" s="123"/>
      <c r="J51" s="124"/>
      <c r="K51" s="39"/>
      <c r="L51" s="39"/>
      <c r="M51" s="23"/>
      <c r="N51" s="23"/>
      <c r="O51" s="23"/>
      <c r="P51" s="23"/>
      <c r="Q51" s="23"/>
      <c r="R51" s="23"/>
      <c r="S51" s="23"/>
      <c r="T51" s="23"/>
      <c r="U51" s="23"/>
      <c r="V51" s="23"/>
      <c r="W51" s="23"/>
      <c r="X51" s="24"/>
      <c r="Y51" s="24"/>
      <c r="Z51" s="24"/>
      <c r="AA51" s="24"/>
      <c r="AB51" s="24"/>
      <c r="AC51" s="24"/>
      <c r="AD51" s="24"/>
      <c r="AE51" s="24"/>
      <c r="AF51" s="24"/>
      <c r="AG51" s="24"/>
      <c r="AH51" s="24"/>
      <c r="AI51" s="24"/>
      <c r="AJ51" s="24"/>
      <c r="AK51" s="24"/>
      <c r="AL51" s="24"/>
      <c r="AM51" s="24"/>
      <c r="AN51" s="24"/>
      <c r="AO51" s="24"/>
      <c r="AP51" s="25"/>
      <c r="AQ51" s="25"/>
      <c r="AR51" s="25"/>
      <c r="AS51" s="25"/>
      <c r="AT51" s="25"/>
    </row>
    <row r="52" spans="1:46" x14ac:dyDescent="0.25">
      <c r="A52" s="25"/>
      <c r="B52" s="25"/>
      <c r="C52" s="125" t="s">
        <v>154</v>
      </c>
      <c r="D52" s="26"/>
      <c r="E52" s="26"/>
      <c r="F52" s="26"/>
      <c r="G52" s="26"/>
      <c r="H52" s="26"/>
      <c r="I52" s="26"/>
      <c r="J52" s="26"/>
      <c r="K52" s="25"/>
      <c r="L52" s="25"/>
      <c r="M52" s="19"/>
      <c r="N52" s="20"/>
      <c r="O52" s="19"/>
      <c r="P52" s="20"/>
      <c r="Q52" s="19"/>
      <c r="R52" s="20"/>
      <c r="S52" s="19"/>
      <c r="T52" s="20"/>
      <c r="U52" s="19"/>
      <c r="V52" s="20"/>
      <c r="W52" s="19"/>
      <c r="X52" s="22"/>
      <c r="Y52" s="19"/>
      <c r="Z52" s="22"/>
      <c r="AA52" s="19"/>
      <c r="AB52" s="22"/>
      <c r="AC52" s="19"/>
      <c r="AD52" s="22"/>
      <c r="AE52" s="19"/>
      <c r="AF52" s="22"/>
      <c r="AG52" s="19"/>
      <c r="AH52" s="22"/>
      <c r="AI52" s="19"/>
      <c r="AJ52" s="22"/>
      <c r="AK52" s="19"/>
      <c r="AL52" s="22"/>
      <c r="AM52" s="19"/>
      <c r="AN52" s="22"/>
      <c r="AO52" s="19"/>
      <c r="AP52" s="25"/>
      <c r="AQ52" s="25"/>
      <c r="AR52" s="25"/>
      <c r="AS52" s="25"/>
      <c r="AT52" s="25"/>
    </row>
    <row r="53" spans="1:46" x14ac:dyDescent="0.25">
      <c r="A53" s="25"/>
      <c r="B53" s="25"/>
      <c r="C53" s="125" t="s">
        <v>453</v>
      </c>
      <c r="D53" s="26"/>
      <c r="E53" s="26"/>
      <c r="F53" s="26"/>
      <c r="G53" s="26"/>
      <c r="H53" s="26"/>
      <c r="I53" s="26"/>
      <c r="J53" s="26"/>
      <c r="K53" s="25"/>
      <c r="L53" s="25"/>
      <c r="M53" s="19"/>
      <c r="N53" s="20"/>
      <c r="O53" s="19"/>
      <c r="P53" s="20"/>
      <c r="Q53" s="19"/>
      <c r="R53" s="20"/>
      <c r="S53" s="19"/>
      <c r="T53" s="20"/>
      <c r="U53" s="19"/>
      <c r="V53" s="20"/>
      <c r="W53" s="19"/>
      <c r="X53" s="22"/>
      <c r="Y53" s="19"/>
      <c r="Z53" s="22"/>
      <c r="AA53" s="19"/>
      <c r="AB53" s="22"/>
      <c r="AC53" s="19"/>
      <c r="AD53" s="22"/>
      <c r="AE53" s="19"/>
      <c r="AF53" s="22"/>
      <c r="AG53" s="19"/>
      <c r="AH53" s="22"/>
      <c r="AI53" s="19"/>
      <c r="AJ53" s="22"/>
      <c r="AK53" s="19"/>
      <c r="AL53" s="22"/>
      <c r="AM53" s="19"/>
      <c r="AN53" s="22"/>
      <c r="AO53" s="19"/>
      <c r="AP53" s="25"/>
      <c r="AQ53" s="25"/>
      <c r="AR53" s="25"/>
      <c r="AS53" s="25"/>
      <c r="AT53" s="25"/>
    </row>
    <row r="54" spans="1:46" x14ac:dyDescent="0.25">
      <c r="A54" s="25"/>
      <c r="B54" s="25"/>
      <c r="C54" s="125" t="s">
        <v>155</v>
      </c>
      <c r="D54" s="26"/>
      <c r="E54" s="26"/>
      <c r="F54" s="26"/>
      <c r="G54" s="26"/>
      <c r="H54" s="26"/>
      <c r="I54" s="26"/>
      <c r="J54" s="26"/>
      <c r="K54" s="25"/>
      <c r="L54" s="25"/>
      <c r="M54" s="19"/>
      <c r="N54" s="20"/>
      <c r="O54" s="19"/>
      <c r="P54" s="20"/>
      <c r="Q54" s="19"/>
      <c r="R54" s="20"/>
      <c r="S54" s="19"/>
      <c r="T54" s="20"/>
      <c r="U54" s="19"/>
      <c r="V54" s="20"/>
      <c r="W54" s="19"/>
      <c r="X54" s="22"/>
      <c r="Y54" s="19"/>
      <c r="Z54" s="22"/>
      <c r="AA54" s="19"/>
      <c r="AB54" s="22"/>
      <c r="AC54" s="19"/>
      <c r="AD54" s="22"/>
      <c r="AE54" s="19"/>
      <c r="AF54" s="22"/>
      <c r="AG54" s="19"/>
      <c r="AH54" s="22"/>
      <c r="AI54" s="19"/>
      <c r="AJ54" s="22"/>
      <c r="AK54" s="19"/>
      <c r="AL54" s="22"/>
      <c r="AM54" s="19"/>
      <c r="AN54" s="22"/>
      <c r="AO54" s="19"/>
      <c r="AP54" s="25"/>
      <c r="AQ54" s="25" t="s">
        <v>139</v>
      </c>
      <c r="AR54" s="25"/>
      <c r="AS54" s="25"/>
      <c r="AT54" s="25"/>
    </row>
    <row r="55" spans="1:46" x14ac:dyDescent="0.25">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40">
        <f>0.8*AS55</f>
        <v>4</v>
      </c>
      <c r="AR55" s="25" t="s">
        <v>165</v>
      </c>
      <c r="AS55" s="128">
        <f>'Deel 1'!X28</f>
        <v>5</v>
      </c>
      <c r="AT55" s="25"/>
    </row>
    <row r="56" spans="1:46" x14ac:dyDescent="0.25">
      <c r="A56" s="25"/>
      <c r="B56" s="25"/>
      <c r="C56" s="48" t="s">
        <v>500</v>
      </c>
      <c r="D56" s="48"/>
      <c r="E56" s="48"/>
      <c r="F56" s="48"/>
      <c r="G56" s="48"/>
      <c r="H56" s="48"/>
      <c r="I56" s="48"/>
      <c r="J56" s="48"/>
      <c r="K56" s="48"/>
      <c r="L56" s="48"/>
      <c r="M56" s="27">
        <f>COUNTIFS(M52:M54, "C")</f>
        <v>0</v>
      </c>
      <c r="N56" s="28"/>
      <c r="O56" s="27">
        <f>COUNTIFS(O52:O54, "C")</f>
        <v>0</v>
      </c>
      <c r="P56" s="28"/>
      <c r="Q56" s="27">
        <f>COUNTIFS(Q52:Q54, "C")</f>
        <v>0</v>
      </c>
      <c r="R56" s="28"/>
      <c r="S56" s="27">
        <f>COUNTIFS(S52:S54, "C")</f>
        <v>0</v>
      </c>
      <c r="T56" s="28"/>
      <c r="U56" s="27">
        <f>COUNTIFS(U52:U54, "C")</f>
        <v>0</v>
      </c>
      <c r="V56" s="28"/>
      <c r="W56" s="27">
        <f>COUNTIFS(W52:W54, "C")</f>
        <v>0</v>
      </c>
      <c r="X56" s="28"/>
      <c r="Y56" s="27">
        <f>COUNTIFS(Y52:Y54, "C")</f>
        <v>0</v>
      </c>
      <c r="Z56" s="28"/>
      <c r="AA56" s="27">
        <f>COUNTIFS(AA52:AA54, "C")</f>
        <v>0</v>
      </c>
      <c r="AB56" s="28"/>
      <c r="AC56" s="27">
        <f>COUNTIFS(AC52:AC54, "C")</f>
        <v>0</v>
      </c>
      <c r="AD56" s="28"/>
      <c r="AE56" s="27">
        <f>COUNTIFS(AE52:AE54, "C")</f>
        <v>0</v>
      </c>
      <c r="AF56" s="28"/>
      <c r="AG56" s="27">
        <f>COUNTIFS(AG52:AG54, "C")</f>
        <v>0</v>
      </c>
      <c r="AH56" s="28"/>
      <c r="AI56" s="27">
        <f>COUNTIFS(AI52:AI54, "C")</f>
        <v>0</v>
      </c>
      <c r="AJ56" s="28"/>
      <c r="AK56" s="27">
        <f>COUNTIFS(AK52:AK54, "C")</f>
        <v>0</v>
      </c>
      <c r="AL56" s="28"/>
      <c r="AM56" s="27">
        <f>COUNTIFS(AM52:AM54, "C")</f>
        <v>0</v>
      </c>
      <c r="AN56" s="28"/>
      <c r="AO56" s="27">
        <f>COUNTIFS(AO52:AO54, "C")</f>
        <v>0</v>
      </c>
      <c r="AP56" s="131"/>
      <c r="AQ56" s="132">
        <f>COUNTIF(M56:AO56, "3")</f>
        <v>0</v>
      </c>
      <c r="AR56" s="25"/>
      <c r="AS56" s="25"/>
      <c r="AT56" s="25"/>
    </row>
    <row r="57" spans="1:46" ht="18.75" customHeight="1" x14ac:dyDescent="0.25">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row>
    <row r="58" spans="1:46" x14ac:dyDescent="0.25">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39" t="s">
        <v>501</v>
      </c>
      <c r="AD58" s="39"/>
      <c r="AE58" s="39"/>
      <c r="AF58" s="39"/>
      <c r="AG58" s="39"/>
      <c r="AH58" s="39"/>
      <c r="AI58" s="39"/>
      <c r="AJ58" s="39"/>
      <c r="AK58" s="39"/>
      <c r="AL58" s="39"/>
      <c r="AM58" s="39"/>
      <c r="AN58" s="39"/>
      <c r="AO58" s="137" t="s">
        <v>115</v>
      </c>
      <c r="AP58" s="25"/>
      <c r="AQ58" s="25"/>
      <c r="AR58" s="25"/>
      <c r="AS58" s="25"/>
      <c r="AT58" s="25"/>
    </row>
    <row r="59" spans="1:46" ht="18.75" x14ac:dyDescent="0.3">
      <c r="A59" s="25"/>
      <c r="B59" s="25"/>
      <c r="C59" s="153" t="s">
        <v>19</v>
      </c>
      <c r="D59" s="25"/>
      <c r="E59" s="25"/>
      <c r="F59" s="25"/>
      <c r="G59" s="25"/>
      <c r="H59" s="25"/>
      <c r="I59" s="25"/>
      <c r="J59" s="25"/>
      <c r="K59" s="25"/>
      <c r="L59" s="25"/>
      <c r="M59" s="153"/>
      <c r="N59" s="25"/>
      <c r="O59" s="152"/>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row>
    <row r="60" spans="1:46" x14ac:dyDescent="0.25">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t="s">
        <v>139</v>
      </c>
      <c r="AR60" s="25"/>
      <c r="AS60" s="25"/>
      <c r="AT60" s="25"/>
    </row>
    <row r="61" spans="1:46" x14ac:dyDescent="0.25">
      <c r="A61" s="25"/>
      <c r="B61" s="25"/>
      <c r="C61" s="122" t="s">
        <v>502</v>
      </c>
      <c r="D61" s="123"/>
      <c r="E61" s="123"/>
      <c r="F61" s="123"/>
      <c r="G61" s="123"/>
      <c r="H61" s="123"/>
      <c r="I61" s="123"/>
      <c r="J61" s="124"/>
      <c r="K61" s="39"/>
      <c r="L61" s="39"/>
      <c r="M61" s="23">
        <v>1</v>
      </c>
      <c r="N61" s="23"/>
      <c r="O61" s="23">
        <v>2</v>
      </c>
      <c r="P61" s="23"/>
      <c r="Q61" s="23">
        <v>3</v>
      </c>
      <c r="R61" s="23"/>
      <c r="S61" s="23">
        <v>4</v>
      </c>
      <c r="T61" s="23"/>
      <c r="U61" s="23">
        <v>5</v>
      </c>
      <c r="V61" s="23"/>
      <c r="W61" s="23">
        <v>6</v>
      </c>
      <c r="X61" s="24"/>
      <c r="Y61" s="24">
        <v>7</v>
      </c>
      <c r="Z61" s="24"/>
      <c r="AA61" s="24">
        <v>8</v>
      </c>
      <c r="AB61" s="24"/>
      <c r="AC61" s="24">
        <v>9</v>
      </c>
      <c r="AD61" s="24"/>
      <c r="AE61" s="24">
        <v>10</v>
      </c>
      <c r="AF61" s="24"/>
      <c r="AG61" s="24">
        <v>11</v>
      </c>
      <c r="AH61" s="24"/>
      <c r="AI61" s="24">
        <v>12</v>
      </c>
      <c r="AJ61" s="24"/>
      <c r="AK61" s="24">
        <v>13</v>
      </c>
      <c r="AL61" s="24"/>
      <c r="AM61" s="24">
        <v>14</v>
      </c>
      <c r="AN61" s="24"/>
      <c r="AO61" s="24">
        <v>15</v>
      </c>
      <c r="AP61" s="25"/>
      <c r="AQ61" s="40">
        <f>0.8*AS61</f>
        <v>4</v>
      </c>
      <c r="AR61" s="25" t="s">
        <v>165</v>
      </c>
      <c r="AS61" s="128">
        <f>'Deel 1'!X28</f>
        <v>5</v>
      </c>
      <c r="AT61" s="25"/>
    </row>
    <row r="62" spans="1:46" x14ac:dyDescent="0.25">
      <c r="A62" s="25"/>
      <c r="B62" s="25"/>
      <c r="C62" s="125"/>
      <c r="D62" s="26"/>
      <c r="E62" s="26"/>
      <c r="F62" s="26"/>
      <c r="G62" s="26"/>
      <c r="H62" s="26"/>
      <c r="I62" s="26"/>
      <c r="J62" s="26"/>
      <c r="K62" s="25"/>
      <c r="L62" s="25"/>
      <c r="M62" s="19"/>
      <c r="N62" s="20"/>
      <c r="O62" s="19"/>
      <c r="P62" s="20"/>
      <c r="Q62" s="19"/>
      <c r="R62" s="20"/>
      <c r="S62" s="19"/>
      <c r="T62" s="20"/>
      <c r="U62" s="19"/>
      <c r="V62" s="20"/>
      <c r="W62" s="21"/>
      <c r="X62" s="22"/>
      <c r="Y62" s="19"/>
      <c r="Z62" s="22"/>
      <c r="AA62" s="19"/>
      <c r="AB62" s="22"/>
      <c r="AC62" s="19"/>
      <c r="AD62" s="22"/>
      <c r="AE62" s="19"/>
      <c r="AF62" s="22"/>
      <c r="AG62" s="19"/>
      <c r="AH62" s="22"/>
      <c r="AI62" s="19"/>
      <c r="AJ62" s="22"/>
      <c r="AK62" s="19"/>
      <c r="AL62" s="22"/>
      <c r="AM62" s="19"/>
      <c r="AN62" s="22"/>
      <c r="AO62" s="19"/>
      <c r="AP62" s="25"/>
      <c r="AQ62" s="132">
        <f>COUNTIF(M62:AO62, "C")</f>
        <v>0</v>
      </c>
      <c r="AR62" s="25"/>
      <c r="AS62" s="25"/>
      <c r="AT62" s="25"/>
    </row>
    <row r="63" spans="1:46" x14ac:dyDescent="0.25">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row>
    <row r="64" spans="1:46" x14ac:dyDescent="0.25">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t="s">
        <v>139</v>
      </c>
      <c r="AR64" s="25"/>
      <c r="AS64" s="25"/>
      <c r="AT64" s="25"/>
    </row>
    <row r="65" spans="1:46" x14ac:dyDescent="0.25">
      <c r="A65" s="25"/>
      <c r="B65" s="25"/>
      <c r="C65" s="122" t="s">
        <v>503</v>
      </c>
      <c r="D65" s="123"/>
      <c r="E65" s="123"/>
      <c r="F65" s="123"/>
      <c r="G65" s="123"/>
      <c r="H65" s="123"/>
      <c r="I65" s="123"/>
      <c r="J65" s="124"/>
      <c r="K65" s="39"/>
      <c r="L65" s="39"/>
      <c r="M65" s="23">
        <v>1</v>
      </c>
      <c r="N65" s="23"/>
      <c r="O65" s="23">
        <v>2</v>
      </c>
      <c r="P65" s="23"/>
      <c r="Q65" s="23">
        <v>3</v>
      </c>
      <c r="R65" s="23"/>
      <c r="S65" s="23">
        <v>4</v>
      </c>
      <c r="T65" s="23"/>
      <c r="U65" s="23">
        <v>5</v>
      </c>
      <c r="V65" s="23"/>
      <c r="W65" s="23">
        <v>6</v>
      </c>
      <c r="X65" s="24"/>
      <c r="Y65" s="24">
        <v>7</v>
      </c>
      <c r="Z65" s="24"/>
      <c r="AA65" s="24">
        <v>8</v>
      </c>
      <c r="AB65" s="24"/>
      <c r="AC65" s="24">
        <v>9</v>
      </c>
      <c r="AD65" s="24"/>
      <c r="AE65" s="24">
        <v>10</v>
      </c>
      <c r="AF65" s="24"/>
      <c r="AG65" s="24">
        <v>11</v>
      </c>
      <c r="AH65" s="24"/>
      <c r="AI65" s="24">
        <v>12</v>
      </c>
      <c r="AJ65" s="24"/>
      <c r="AK65" s="24">
        <v>13</v>
      </c>
      <c r="AL65" s="24"/>
      <c r="AM65" s="24">
        <v>14</v>
      </c>
      <c r="AN65" s="24"/>
      <c r="AO65" s="24">
        <v>15</v>
      </c>
      <c r="AP65" s="25"/>
      <c r="AQ65" s="40">
        <f>0.8*AS65</f>
        <v>4</v>
      </c>
      <c r="AR65" s="25" t="s">
        <v>165</v>
      </c>
      <c r="AS65" s="128">
        <f>'Deel 1'!X28</f>
        <v>5</v>
      </c>
      <c r="AT65" s="25"/>
    </row>
    <row r="66" spans="1:46" x14ac:dyDescent="0.25">
      <c r="A66" s="25"/>
      <c r="B66" s="25"/>
      <c r="C66" s="247"/>
      <c r="D66" s="126"/>
      <c r="E66" s="124" t="s">
        <v>303</v>
      </c>
      <c r="F66" s="124"/>
      <c r="G66" s="124"/>
      <c r="H66" s="124"/>
      <c r="I66" s="124"/>
      <c r="J66" s="124"/>
      <c r="K66" s="127"/>
      <c r="L66" s="25"/>
      <c r="M66" s="19"/>
      <c r="N66" s="20"/>
      <c r="O66" s="19"/>
      <c r="P66" s="20"/>
      <c r="Q66" s="19"/>
      <c r="R66" s="20"/>
      <c r="S66" s="19"/>
      <c r="T66" s="20"/>
      <c r="U66" s="19"/>
      <c r="V66" s="20"/>
      <c r="W66" s="21"/>
      <c r="X66" s="22"/>
      <c r="Y66" s="19"/>
      <c r="Z66" s="22"/>
      <c r="AA66" s="19"/>
      <c r="AB66" s="22"/>
      <c r="AC66" s="19"/>
      <c r="AD66" s="22"/>
      <c r="AE66" s="19"/>
      <c r="AF66" s="22"/>
      <c r="AG66" s="19"/>
      <c r="AH66" s="22"/>
      <c r="AI66" s="19"/>
      <c r="AJ66" s="22"/>
      <c r="AK66" s="19"/>
      <c r="AL66" s="22"/>
      <c r="AM66" s="19"/>
      <c r="AN66" s="22"/>
      <c r="AO66" s="19"/>
      <c r="AP66" s="25"/>
      <c r="AQ66" s="132">
        <f>COUNTIF(M66:AO66, "C")</f>
        <v>0</v>
      </c>
      <c r="AR66" s="25"/>
      <c r="AS66" s="25"/>
      <c r="AT66" s="25"/>
    </row>
    <row r="67" spans="1:46" x14ac:dyDescent="0.25">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row>
    <row r="68" spans="1:46" x14ac:dyDescent="0.25">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row>
    <row r="69" spans="1:46" x14ac:dyDescent="0.25">
      <c r="A69" s="25"/>
      <c r="B69" s="25"/>
      <c r="C69" s="145" t="s">
        <v>504</v>
      </c>
      <c r="D69" s="136"/>
      <c r="E69" s="136"/>
      <c r="F69" s="136"/>
      <c r="G69" s="136"/>
      <c r="H69" s="136"/>
      <c r="I69" s="136"/>
      <c r="J69" s="142"/>
      <c r="K69" s="39"/>
      <c r="L69" s="39"/>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row>
    <row r="70" spans="1:46" x14ac:dyDescent="0.25">
      <c r="A70" s="25"/>
      <c r="B70" s="25"/>
      <c r="C70" s="145"/>
      <c r="D70" s="136"/>
      <c r="E70" s="288" t="s">
        <v>454</v>
      </c>
      <c r="F70" s="136"/>
      <c r="G70" s="136"/>
      <c r="H70" s="136"/>
      <c r="I70" s="136"/>
      <c r="J70" s="142"/>
      <c r="K70" s="39"/>
      <c r="L70" s="39"/>
      <c r="M70" s="30">
        <v>1</v>
      </c>
      <c r="N70" s="30"/>
      <c r="O70" s="30">
        <v>2</v>
      </c>
      <c r="P70" s="30"/>
      <c r="Q70" s="30">
        <v>3</v>
      </c>
      <c r="R70" s="30"/>
      <c r="S70" s="30">
        <v>4</v>
      </c>
      <c r="T70" s="30"/>
      <c r="U70" s="30">
        <v>5</v>
      </c>
      <c r="V70" s="30"/>
      <c r="W70" s="30">
        <v>6</v>
      </c>
      <c r="X70" s="31"/>
      <c r="Y70" s="31">
        <v>7</v>
      </c>
      <c r="Z70" s="31"/>
      <c r="AA70" s="31">
        <v>8</v>
      </c>
      <c r="AB70" s="31"/>
      <c r="AC70" s="31">
        <v>9</v>
      </c>
      <c r="AD70" s="31"/>
      <c r="AE70" s="31">
        <v>10</v>
      </c>
      <c r="AF70" s="31"/>
      <c r="AG70" s="31">
        <v>11</v>
      </c>
      <c r="AH70" s="31"/>
      <c r="AI70" s="31">
        <v>12</v>
      </c>
      <c r="AJ70" s="31"/>
      <c r="AK70" s="31">
        <v>13</v>
      </c>
      <c r="AL70" s="31"/>
      <c r="AM70" s="31">
        <v>14</v>
      </c>
      <c r="AN70" s="31"/>
      <c r="AO70" s="31">
        <v>15</v>
      </c>
      <c r="AP70" s="147"/>
      <c r="AQ70" s="25"/>
      <c r="AR70" s="25"/>
      <c r="AS70" s="25"/>
      <c r="AT70" s="25"/>
    </row>
    <row r="71" spans="1:46" x14ac:dyDescent="0.25">
      <c r="A71" s="25"/>
      <c r="B71" s="25"/>
      <c r="C71" s="145"/>
      <c r="D71" s="136"/>
      <c r="E71" s="288" t="s">
        <v>455</v>
      </c>
      <c r="F71" s="136"/>
      <c r="G71" s="136"/>
      <c r="H71" s="136"/>
      <c r="I71" s="136"/>
      <c r="J71" s="142"/>
      <c r="K71" s="39"/>
      <c r="L71" s="39"/>
      <c r="M71" s="30"/>
      <c r="N71" s="30"/>
      <c r="O71" s="30"/>
      <c r="P71" s="30"/>
      <c r="Q71" s="30"/>
      <c r="R71" s="30"/>
      <c r="S71" s="30"/>
      <c r="T71" s="30"/>
      <c r="U71" s="30"/>
      <c r="V71" s="30"/>
      <c r="W71" s="30"/>
      <c r="X71" s="31"/>
      <c r="Y71" s="31"/>
      <c r="Z71" s="31"/>
      <c r="AA71" s="31"/>
      <c r="AB71" s="31"/>
      <c r="AC71" s="31"/>
      <c r="AD71" s="31"/>
      <c r="AE71" s="31"/>
      <c r="AF71" s="31"/>
      <c r="AG71" s="31"/>
      <c r="AH71" s="31"/>
      <c r="AI71" s="31"/>
      <c r="AJ71" s="31"/>
      <c r="AK71" s="31"/>
      <c r="AL71" s="31"/>
      <c r="AM71" s="31"/>
      <c r="AN71" s="31"/>
      <c r="AO71" s="31"/>
      <c r="AP71" s="147"/>
      <c r="AQ71" s="25"/>
      <c r="AR71" s="25"/>
      <c r="AS71" s="25"/>
      <c r="AT71" s="25"/>
    </row>
    <row r="72" spans="1:46" x14ac:dyDescent="0.25">
      <c r="A72" s="25"/>
      <c r="B72" s="25"/>
      <c r="C72" s="148" t="s">
        <v>419</v>
      </c>
      <c r="D72" s="25"/>
      <c r="E72" s="35"/>
      <c r="F72" s="35"/>
      <c r="G72" s="35"/>
      <c r="H72" s="35"/>
      <c r="I72" s="35"/>
      <c r="J72" s="35"/>
      <c r="K72" s="25"/>
      <c r="L72" s="25"/>
      <c r="M72" s="32"/>
      <c r="N72" s="33"/>
      <c r="O72" s="32"/>
      <c r="P72" s="33"/>
      <c r="Q72" s="32"/>
      <c r="R72" s="33"/>
      <c r="S72" s="32"/>
      <c r="T72" s="33"/>
      <c r="U72" s="32"/>
      <c r="V72" s="33"/>
      <c r="W72" s="32"/>
      <c r="X72" s="34"/>
      <c r="Y72" s="32"/>
      <c r="Z72" s="34"/>
      <c r="AA72" s="32"/>
      <c r="AB72" s="34"/>
      <c r="AC72" s="32"/>
      <c r="AD72" s="34"/>
      <c r="AE72" s="32"/>
      <c r="AF72" s="34"/>
      <c r="AG72" s="32"/>
      <c r="AH72" s="34"/>
      <c r="AI72" s="32"/>
      <c r="AJ72" s="34"/>
      <c r="AK72" s="32"/>
      <c r="AL72" s="34"/>
      <c r="AM72" s="32"/>
      <c r="AN72" s="34"/>
      <c r="AO72" s="32"/>
      <c r="AP72" s="147"/>
      <c r="AQ72" s="25"/>
      <c r="AR72" s="25"/>
      <c r="AS72" s="25"/>
      <c r="AT72" s="25"/>
    </row>
    <row r="73" spans="1:46" x14ac:dyDescent="0.25">
      <c r="A73" s="25"/>
      <c r="B73" s="25"/>
      <c r="C73" s="148" t="s">
        <v>420</v>
      </c>
      <c r="D73" s="25"/>
      <c r="E73" s="35"/>
      <c r="F73" s="35"/>
      <c r="G73" s="35"/>
      <c r="H73" s="35"/>
      <c r="I73" s="35"/>
      <c r="J73" s="35"/>
      <c r="K73" s="25"/>
      <c r="L73" s="25"/>
      <c r="M73" s="32"/>
      <c r="N73" s="33"/>
      <c r="O73" s="32"/>
      <c r="P73" s="33"/>
      <c r="Q73" s="32"/>
      <c r="R73" s="33"/>
      <c r="S73" s="32"/>
      <c r="T73" s="33"/>
      <c r="U73" s="32"/>
      <c r="V73" s="33"/>
      <c r="W73" s="32"/>
      <c r="X73" s="34"/>
      <c r="Y73" s="32"/>
      <c r="Z73" s="34"/>
      <c r="AA73" s="32"/>
      <c r="AB73" s="34"/>
      <c r="AC73" s="32"/>
      <c r="AD73" s="34"/>
      <c r="AE73" s="32"/>
      <c r="AF73" s="34"/>
      <c r="AG73" s="32"/>
      <c r="AH73" s="34"/>
      <c r="AI73" s="32"/>
      <c r="AJ73" s="34"/>
      <c r="AK73" s="32"/>
      <c r="AL73" s="34"/>
      <c r="AM73" s="32"/>
      <c r="AN73" s="34"/>
      <c r="AO73" s="32"/>
      <c r="AP73" s="147"/>
      <c r="AQ73" s="25"/>
      <c r="AR73" s="25"/>
      <c r="AS73" s="25"/>
      <c r="AT73" s="25"/>
    </row>
    <row r="74" spans="1:46" x14ac:dyDescent="0.25">
      <c r="A74" s="25"/>
      <c r="B74" s="25"/>
      <c r="C74" s="148" t="s">
        <v>421</v>
      </c>
      <c r="D74" s="25"/>
      <c r="E74" s="35"/>
      <c r="F74" s="35"/>
      <c r="G74" s="35"/>
      <c r="H74" s="35"/>
      <c r="I74" s="35"/>
      <c r="J74" s="35"/>
      <c r="K74" s="35"/>
      <c r="L74" s="35"/>
      <c r="M74" s="32"/>
      <c r="N74" s="33"/>
      <c r="O74" s="32"/>
      <c r="P74" s="33"/>
      <c r="Q74" s="32"/>
      <c r="R74" s="33"/>
      <c r="S74" s="32"/>
      <c r="T74" s="33"/>
      <c r="U74" s="32"/>
      <c r="V74" s="33"/>
      <c r="W74" s="32"/>
      <c r="X74" s="34"/>
      <c r="Y74" s="32"/>
      <c r="Z74" s="34"/>
      <c r="AA74" s="32"/>
      <c r="AB74" s="34"/>
      <c r="AC74" s="32"/>
      <c r="AD74" s="34"/>
      <c r="AE74" s="32"/>
      <c r="AF74" s="34"/>
      <c r="AG74" s="32"/>
      <c r="AH74" s="34"/>
      <c r="AI74" s="32"/>
      <c r="AJ74" s="34"/>
      <c r="AK74" s="32"/>
      <c r="AL74" s="34"/>
      <c r="AM74" s="32"/>
      <c r="AN74" s="34"/>
      <c r="AO74" s="32"/>
      <c r="AP74" s="147"/>
      <c r="AQ74" s="25"/>
      <c r="AR74" s="25"/>
      <c r="AS74" s="25"/>
      <c r="AT74" s="25"/>
    </row>
    <row r="75" spans="1:46" x14ac:dyDescent="0.25">
      <c r="A75" s="25"/>
      <c r="B75" s="25"/>
      <c r="C75" s="148" t="s">
        <v>422</v>
      </c>
      <c r="D75" s="25"/>
      <c r="E75" s="35"/>
      <c r="F75" s="35"/>
      <c r="G75" s="35"/>
      <c r="H75" s="35"/>
      <c r="I75" s="35"/>
      <c r="J75" s="35"/>
      <c r="K75" s="35"/>
      <c r="L75" s="35"/>
      <c r="M75" s="32"/>
      <c r="N75" s="33"/>
      <c r="O75" s="32"/>
      <c r="P75" s="33"/>
      <c r="Q75" s="32"/>
      <c r="R75" s="33"/>
      <c r="S75" s="32"/>
      <c r="T75" s="33"/>
      <c r="U75" s="32"/>
      <c r="V75" s="33"/>
      <c r="W75" s="32"/>
      <c r="X75" s="34"/>
      <c r="Y75" s="32"/>
      <c r="Z75" s="34"/>
      <c r="AA75" s="32"/>
      <c r="AB75" s="34"/>
      <c r="AC75" s="32"/>
      <c r="AD75" s="34"/>
      <c r="AE75" s="32"/>
      <c r="AF75" s="34"/>
      <c r="AG75" s="32"/>
      <c r="AH75" s="34"/>
      <c r="AI75" s="32"/>
      <c r="AJ75" s="34"/>
      <c r="AK75" s="32"/>
      <c r="AL75" s="34"/>
      <c r="AM75" s="32"/>
      <c r="AN75" s="34"/>
      <c r="AO75" s="32"/>
      <c r="AP75" s="147"/>
      <c r="AQ75" s="25"/>
      <c r="AR75" s="25"/>
      <c r="AS75" s="25"/>
      <c r="AT75" s="25"/>
    </row>
    <row r="76" spans="1:46" x14ac:dyDescent="0.25">
      <c r="A76" s="25"/>
      <c r="B76" s="25"/>
      <c r="C76" s="148" t="s">
        <v>423</v>
      </c>
      <c r="D76" s="25"/>
      <c r="E76" s="35"/>
      <c r="F76" s="35"/>
      <c r="G76" s="35"/>
      <c r="H76" s="35"/>
      <c r="I76" s="35"/>
      <c r="J76" s="35"/>
      <c r="K76" s="35"/>
      <c r="L76" s="35"/>
      <c r="M76" s="32"/>
      <c r="N76" s="33"/>
      <c r="O76" s="32"/>
      <c r="P76" s="33"/>
      <c r="Q76" s="32"/>
      <c r="R76" s="33"/>
      <c r="S76" s="32"/>
      <c r="T76" s="33"/>
      <c r="U76" s="32"/>
      <c r="V76" s="33"/>
      <c r="W76" s="32"/>
      <c r="X76" s="34"/>
      <c r="Y76" s="32"/>
      <c r="Z76" s="34"/>
      <c r="AA76" s="32"/>
      <c r="AB76" s="34"/>
      <c r="AC76" s="32"/>
      <c r="AD76" s="34"/>
      <c r="AE76" s="32"/>
      <c r="AF76" s="34"/>
      <c r="AG76" s="32"/>
      <c r="AH76" s="34"/>
      <c r="AI76" s="32"/>
      <c r="AJ76" s="34"/>
      <c r="AK76" s="32"/>
      <c r="AL76" s="34"/>
      <c r="AM76" s="32"/>
      <c r="AN76" s="34"/>
      <c r="AO76" s="32"/>
      <c r="AP76" s="147"/>
      <c r="AQ76" s="25" t="s">
        <v>139</v>
      </c>
      <c r="AR76" s="25"/>
      <c r="AS76" s="25"/>
      <c r="AT76" s="25"/>
    </row>
    <row r="77" spans="1:46" x14ac:dyDescent="0.25">
      <c r="A77" s="25"/>
      <c r="B77" s="25"/>
      <c r="C77" s="148" t="s">
        <v>424</v>
      </c>
      <c r="D77" s="25"/>
      <c r="E77" s="35"/>
      <c r="F77" s="35"/>
      <c r="G77" s="35"/>
      <c r="H77" s="35"/>
      <c r="I77" s="35"/>
      <c r="J77" s="35"/>
      <c r="K77" s="35"/>
      <c r="L77" s="35"/>
      <c r="M77" s="32"/>
      <c r="N77" s="33"/>
      <c r="O77" s="32"/>
      <c r="P77" s="33"/>
      <c r="Q77" s="32"/>
      <c r="R77" s="33"/>
      <c r="S77" s="32"/>
      <c r="T77" s="33"/>
      <c r="U77" s="32"/>
      <c r="V77" s="33"/>
      <c r="W77" s="32"/>
      <c r="X77" s="34"/>
      <c r="Y77" s="32"/>
      <c r="Z77" s="34"/>
      <c r="AA77" s="32"/>
      <c r="AB77" s="34"/>
      <c r="AC77" s="32"/>
      <c r="AD77" s="34"/>
      <c r="AE77" s="32"/>
      <c r="AF77" s="34"/>
      <c r="AG77" s="32"/>
      <c r="AH77" s="34"/>
      <c r="AI77" s="32"/>
      <c r="AJ77" s="34"/>
      <c r="AK77" s="32"/>
      <c r="AL77" s="34"/>
      <c r="AM77" s="32"/>
      <c r="AN77" s="34"/>
      <c r="AO77" s="32"/>
      <c r="AP77" s="147"/>
      <c r="AQ77" s="25"/>
      <c r="AR77" s="25"/>
      <c r="AS77" s="25"/>
      <c r="AT77" s="25"/>
    </row>
    <row r="78" spans="1:46" x14ac:dyDescent="0.25">
      <c r="A78" s="25"/>
      <c r="B78" s="25"/>
      <c r="C78" s="35"/>
      <c r="D78" s="148"/>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147"/>
      <c r="AQ78" s="40">
        <f>0.8*AS78</f>
        <v>4</v>
      </c>
      <c r="AR78" s="25" t="s">
        <v>165</v>
      </c>
      <c r="AS78" s="128">
        <f>'Deel 1'!X28</f>
        <v>5</v>
      </c>
      <c r="AT78" s="25"/>
    </row>
    <row r="79" spans="1:46" x14ac:dyDescent="0.25">
      <c r="A79" s="25"/>
      <c r="B79" s="25"/>
      <c r="C79" s="48" t="s">
        <v>505</v>
      </c>
      <c r="D79" s="48"/>
      <c r="E79" s="48"/>
      <c r="F79" s="48"/>
      <c r="G79" s="48"/>
      <c r="H79" s="48"/>
      <c r="I79" s="48"/>
      <c r="J79" s="48"/>
      <c r="K79" s="48"/>
      <c r="L79" s="48"/>
      <c r="M79" s="27">
        <f>COUNTIF(M72:M77, "C")</f>
        <v>0</v>
      </c>
      <c r="N79" s="28"/>
      <c r="O79" s="27">
        <f>COUNTIF(O72:O77, "C")</f>
        <v>0</v>
      </c>
      <c r="P79" s="28"/>
      <c r="Q79" s="27">
        <f>COUNTIF(Q72:Q77, "C")</f>
        <v>0</v>
      </c>
      <c r="R79" s="28"/>
      <c r="S79" s="27">
        <f>COUNTIF(S72:S77, "C")</f>
        <v>0</v>
      </c>
      <c r="T79" s="28"/>
      <c r="U79" s="27">
        <f>COUNTIF(U72:U77, "C")</f>
        <v>0</v>
      </c>
      <c r="V79" s="28"/>
      <c r="W79" s="27">
        <f>COUNTIF(W72:W77, "C")</f>
        <v>0</v>
      </c>
      <c r="X79" s="28"/>
      <c r="Y79" s="27">
        <f>COUNTIF(Y72:Y77, "C")</f>
        <v>0</v>
      </c>
      <c r="Z79" s="28"/>
      <c r="AA79" s="27">
        <f>COUNTIF(AA72:AA77, "C")</f>
        <v>0</v>
      </c>
      <c r="AB79" s="28"/>
      <c r="AC79" s="27">
        <f>COUNTIF(AC72:AC77, "C")</f>
        <v>0</v>
      </c>
      <c r="AD79" s="28"/>
      <c r="AE79" s="27">
        <f>COUNTIF(AE72:AE77, "C")</f>
        <v>0</v>
      </c>
      <c r="AF79" s="28"/>
      <c r="AG79" s="27">
        <f>COUNTIF(AG72:AG77, "C")</f>
        <v>0</v>
      </c>
      <c r="AH79" s="28"/>
      <c r="AI79" s="27">
        <f>COUNTIF(AI72:AI77, "C")</f>
        <v>0</v>
      </c>
      <c r="AJ79" s="28"/>
      <c r="AK79" s="27">
        <f>COUNTIF(AK72:AK77, "C")</f>
        <v>0</v>
      </c>
      <c r="AL79" s="28"/>
      <c r="AM79" s="27">
        <f>COUNTIF(AM72:AM77, "C")</f>
        <v>0</v>
      </c>
      <c r="AN79" s="28"/>
      <c r="AO79" s="27">
        <f>COUNTIF(AO72:AO77, "C")</f>
        <v>0</v>
      </c>
      <c r="AP79" s="155"/>
      <c r="AQ79" s="132">
        <f>COUNTIF(M79:AO79, "6")</f>
        <v>0</v>
      </c>
      <c r="AR79" s="25"/>
      <c r="AS79" s="25"/>
      <c r="AT79" s="25"/>
    </row>
    <row r="80" spans="1:46" x14ac:dyDescent="0.25">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150"/>
      <c r="AP80" s="25"/>
      <c r="AQ80" s="25"/>
      <c r="AR80" s="25"/>
      <c r="AS80" s="25"/>
      <c r="AT80" s="25"/>
    </row>
    <row r="81" spans="1:46" x14ac:dyDescent="0.25">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39" t="s">
        <v>506</v>
      </c>
      <c r="AD81" s="39"/>
      <c r="AE81" s="39"/>
      <c r="AF81" s="39"/>
      <c r="AG81" s="39"/>
      <c r="AH81" s="39"/>
      <c r="AI81" s="39"/>
      <c r="AJ81" s="39"/>
      <c r="AK81" s="39"/>
      <c r="AL81" s="39"/>
      <c r="AM81" s="39"/>
      <c r="AN81" s="39"/>
      <c r="AO81" s="137" t="s">
        <v>115</v>
      </c>
      <c r="AP81" s="25"/>
      <c r="AQ81" s="25"/>
      <c r="AR81" s="25"/>
      <c r="AS81" s="25"/>
      <c r="AT81" s="25"/>
    </row>
    <row r="82" spans="1:46" ht="18.75" x14ac:dyDescent="0.3">
      <c r="A82" s="25"/>
      <c r="B82" s="25"/>
      <c r="C82" s="154" t="s">
        <v>20</v>
      </c>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150"/>
      <c r="AN82" s="25"/>
      <c r="AO82" s="25"/>
      <c r="AP82" s="25"/>
      <c r="AQ82" s="25"/>
      <c r="AR82" s="25"/>
      <c r="AS82" s="25"/>
      <c r="AT82" s="25"/>
    </row>
    <row r="83" spans="1:46" ht="18.75" x14ac:dyDescent="0.3">
      <c r="A83" s="25"/>
      <c r="B83" s="25"/>
      <c r="C83" s="25"/>
      <c r="D83" s="25"/>
      <c r="E83" s="25"/>
      <c r="F83" s="25"/>
      <c r="G83" s="25"/>
      <c r="H83" s="25"/>
      <c r="I83" s="25"/>
      <c r="J83" s="25"/>
      <c r="K83" s="25"/>
      <c r="L83" s="25"/>
      <c r="M83" s="153"/>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row>
    <row r="84" spans="1:46" x14ac:dyDescent="0.25">
      <c r="A84" s="25"/>
      <c r="B84" s="25"/>
      <c r="C84" s="122" t="s">
        <v>507</v>
      </c>
      <c r="D84" s="39"/>
      <c r="E84" s="39"/>
      <c r="F84" s="39"/>
      <c r="G84" s="39"/>
      <c r="H84" s="39"/>
      <c r="I84" s="39"/>
      <c r="J84" s="39"/>
      <c r="K84" s="39"/>
      <c r="L84" s="39"/>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row>
    <row r="85" spans="1:46" x14ac:dyDescent="0.25">
      <c r="A85" s="25"/>
      <c r="B85" s="25"/>
      <c r="C85" s="39"/>
      <c r="D85" s="123"/>
      <c r="E85" s="123"/>
      <c r="F85" s="123"/>
      <c r="G85" s="123"/>
      <c r="H85" s="123"/>
      <c r="I85" s="123"/>
      <c r="J85" s="124"/>
      <c r="K85" s="39"/>
      <c r="L85" s="39"/>
      <c r="M85" s="23">
        <v>1</v>
      </c>
      <c r="N85" s="23"/>
      <c r="O85" s="23">
        <v>2</v>
      </c>
      <c r="P85" s="23"/>
      <c r="Q85" s="23">
        <v>3</v>
      </c>
      <c r="R85" s="23"/>
      <c r="S85" s="23">
        <v>4</v>
      </c>
      <c r="T85" s="23"/>
      <c r="U85" s="23">
        <v>5</v>
      </c>
      <c r="V85" s="23"/>
      <c r="W85" s="23">
        <v>6</v>
      </c>
      <c r="X85" s="24"/>
      <c r="Y85" s="24">
        <v>7</v>
      </c>
      <c r="Z85" s="24"/>
      <c r="AA85" s="24">
        <v>8</v>
      </c>
      <c r="AB85" s="24"/>
      <c r="AC85" s="24">
        <v>9</v>
      </c>
      <c r="AD85" s="24"/>
      <c r="AE85" s="24">
        <v>10</v>
      </c>
      <c r="AF85" s="24"/>
      <c r="AG85" s="24">
        <v>11</v>
      </c>
      <c r="AH85" s="24"/>
      <c r="AI85" s="24">
        <v>12</v>
      </c>
      <c r="AJ85" s="24"/>
      <c r="AK85" s="24">
        <v>13</v>
      </c>
      <c r="AL85" s="24"/>
      <c r="AM85" s="24">
        <v>14</v>
      </c>
      <c r="AN85" s="24"/>
      <c r="AO85" s="24">
        <v>15</v>
      </c>
      <c r="AP85" s="25"/>
      <c r="AQ85" s="25"/>
      <c r="AR85" s="25"/>
      <c r="AS85" s="25"/>
      <c r="AT85" s="25"/>
    </row>
    <row r="86" spans="1:46" x14ac:dyDescent="0.25">
      <c r="A86" s="25"/>
      <c r="B86" s="25"/>
      <c r="C86" s="125" t="s">
        <v>156</v>
      </c>
      <c r="D86" s="26"/>
      <c r="E86" s="26"/>
      <c r="F86" s="26"/>
      <c r="G86" s="26"/>
      <c r="H86" s="26"/>
      <c r="I86" s="26"/>
      <c r="J86" s="26"/>
      <c r="K86" s="25"/>
      <c r="L86" s="25"/>
      <c r="M86" s="19"/>
      <c r="N86" s="20"/>
      <c r="O86" s="19"/>
      <c r="P86" s="20"/>
      <c r="Q86" s="19"/>
      <c r="R86" s="20"/>
      <c r="S86" s="19"/>
      <c r="T86" s="20"/>
      <c r="U86" s="19"/>
      <c r="V86" s="20"/>
      <c r="W86" s="19"/>
      <c r="X86" s="22"/>
      <c r="Y86" s="19"/>
      <c r="Z86" s="22"/>
      <c r="AA86" s="19"/>
      <c r="AB86" s="22"/>
      <c r="AC86" s="19"/>
      <c r="AD86" s="22"/>
      <c r="AE86" s="19"/>
      <c r="AF86" s="22"/>
      <c r="AG86" s="19"/>
      <c r="AH86" s="22"/>
      <c r="AI86" s="19"/>
      <c r="AJ86" s="22"/>
      <c r="AK86" s="19"/>
      <c r="AL86" s="22"/>
      <c r="AM86" s="19"/>
      <c r="AN86" s="22"/>
      <c r="AO86" s="19"/>
      <c r="AP86" s="25"/>
      <c r="AQ86" s="25"/>
      <c r="AR86" s="25"/>
      <c r="AS86" s="25"/>
      <c r="AT86" s="25"/>
    </row>
    <row r="87" spans="1:46" x14ac:dyDescent="0.25">
      <c r="A87" s="25"/>
      <c r="B87" s="25"/>
      <c r="C87" s="125" t="s">
        <v>157</v>
      </c>
      <c r="D87" s="26"/>
      <c r="E87" s="26"/>
      <c r="F87" s="26"/>
      <c r="G87" s="26"/>
      <c r="H87" s="26"/>
      <c r="I87" s="26"/>
      <c r="J87" s="26"/>
      <c r="K87" s="25"/>
      <c r="L87" s="25"/>
      <c r="M87" s="19"/>
      <c r="N87" s="20"/>
      <c r="O87" s="19"/>
      <c r="P87" s="20"/>
      <c r="Q87" s="19"/>
      <c r="R87" s="20"/>
      <c r="S87" s="19"/>
      <c r="T87" s="20"/>
      <c r="U87" s="19"/>
      <c r="V87" s="20"/>
      <c r="W87" s="19"/>
      <c r="X87" s="22"/>
      <c r="Y87" s="19"/>
      <c r="Z87" s="22"/>
      <c r="AA87" s="19"/>
      <c r="AB87" s="22"/>
      <c r="AC87" s="19"/>
      <c r="AD87" s="22"/>
      <c r="AE87" s="19"/>
      <c r="AF87" s="22"/>
      <c r="AG87" s="19"/>
      <c r="AH87" s="22"/>
      <c r="AI87" s="19"/>
      <c r="AJ87" s="22"/>
      <c r="AK87" s="19"/>
      <c r="AL87" s="22"/>
      <c r="AM87" s="19"/>
      <c r="AN87" s="22"/>
      <c r="AO87" s="19"/>
      <c r="AP87" s="25"/>
      <c r="AQ87" s="25"/>
      <c r="AR87" s="25"/>
      <c r="AS87" s="25"/>
      <c r="AT87" s="25"/>
    </row>
    <row r="88" spans="1:46" x14ac:dyDescent="0.25">
      <c r="A88" s="25"/>
      <c r="B88" s="25"/>
      <c r="C88" s="125" t="s">
        <v>158</v>
      </c>
      <c r="D88" s="26"/>
      <c r="E88" s="26"/>
      <c r="F88" s="26"/>
      <c r="G88" s="26"/>
      <c r="H88" s="26"/>
      <c r="I88" s="26"/>
      <c r="J88" s="26"/>
      <c r="K88" s="25"/>
      <c r="L88" s="25"/>
      <c r="M88" s="19"/>
      <c r="N88" s="20"/>
      <c r="O88" s="19"/>
      <c r="P88" s="20"/>
      <c r="Q88" s="19"/>
      <c r="R88" s="20"/>
      <c r="S88" s="19"/>
      <c r="T88" s="20"/>
      <c r="U88" s="19"/>
      <c r="V88" s="20"/>
      <c r="W88" s="19"/>
      <c r="X88" s="22"/>
      <c r="Y88" s="19"/>
      <c r="Z88" s="22"/>
      <c r="AA88" s="19"/>
      <c r="AB88" s="22"/>
      <c r="AC88" s="19"/>
      <c r="AD88" s="22"/>
      <c r="AE88" s="19"/>
      <c r="AF88" s="22"/>
      <c r="AG88" s="19"/>
      <c r="AH88" s="22"/>
      <c r="AI88" s="19"/>
      <c r="AJ88" s="22"/>
      <c r="AK88" s="19"/>
      <c r="AL88" s="22"/>
      <c r="AM88" s="19"/>
      <c r="AN88" s="22"/>
      <c r="AO88" s="19"/>
      <c r="AP88" s="25"/>
      <c r="AQ88" s="25" t="s">
        <v>139</v>
      </c>
      <c r="AR88" s="25"/>
      <c r="AS88" s="25"/>
      <c r="AT88" s="25"/>
    </row>
    <row r="89" spans="1:46" x14ac:dyDescent="0.25">
      <c r="A89" s="25"/>
      <c r="B89" s="25"/>
      <c r="C89" s="151"/>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40">
        <f>0.8*AS89</f>
        <v>4</v>
      </c>
      <c r="AR89" s="25" t="s">
        <v>165</v>
      </c>
      <c r="AS89" s="128">
        <f>'Deel 1'!X28</f>
        <v>5</v>
      </c>
      <c r="AT89" s="25"/>
    </row>
    <row r="90" spans="1:46" x14ac:dyDescent="0.25">
      <c r="A90" s="25"/>
      <c r="B90" s="25"/>
      <c r="C90" s="48" t="s">
        <v>508</v>
      </c>
      <c r="D90" s="48"/>
      <c r="E90" s="48"/>
      <c r="F90" s="48"/>
      <c r="G90" s="48"/>
      <c r="H90" s="48"/>
      <c r="I90" s="48"/>
      <c r="J90" s="48"/>
      <c r="K90" s="48"/>
      <c r="L90" s="48"/>
      <c r="M90" s="27">
        <f>COUNTIFS(M86:M88, "C")</f>
        <v>0</v>
      </c>
      <c r="N90" s="28"/>
      <c r="O90" s="27">
        <f>COUNTIFS(O86:O88, "C")</f>
        <v>0</v>
      </c>
      <c r="P90" s="28"/>
      <c r="Q90" s="27">
        <f>COUNTIFS(Q86:Q88, "C")</f>
        <v>0</v>
      </c>
      <c r="R90" s="28"/>
      <c r="S90" s="27">
        <f>COUNTIFS(S86:S88, "C")</f>
        <v>0</v>
      </c>
      <c r="T90" s="28"/>
      <c r="U90" s="27">
        <f>COUNTIFS(U86:U88, "C")</f>
        <v>0</v>
      </c>
      <c r="V90" s="28"/>
      <c r="W90" s="27">
        <f>COUNTIFS(W86:W88, "C")</f>
        <v>0</v>
      </c>
      <c r="X90" s="28"/>
      <c r="Y90" s="27">
        <f>COUNTIFS(Y86:Y88, "C")</f>
        <v>0</v>
      </c>
      <c r="Z90" s="28"/>
      <c r="AA90" s="27">
        <f>COUNTIFS(AA86:AA88, "C")</f>
        <v>0</v>
      </c>
      <c r="AB90" s="28"/>
      <c r="AC90" s="27">
        <f>COUNTIFS(AC86:AC88, "C")</f>
        <v>0</v>
      </c>
      <c r="AD90" s="28"/>
      <c r="AE90" s="27">
        <f>COUNTIFS(AE86:AE88, "C")</f>
        <v>0</v>
      </c>
      <c r="AF90" s="28"/>
      <c r="AG90" s="27">
        <f>COUNTIFS(AG86:AG88, "C")</f>
        <v>0</v>
      </c>
      <c r="AH90" s="28"/>
      <c r="AI90" s="27">
        <f>COUNTIFS(AI86:AI88, "C")</f>
        <v>0</v>
      </c>
      <c r="AJ90" s="28"/>
      <c r="AK90" s="27">
        <f>COUNTIFS(AK86:AK88, "C")</f>
        <v>0</v>
      </c>
      <c r="AL90" s="28"/>
      <c r="AM90" s="27">
        <f>COUNTIFS(AM86:AM88, "C")</f>
        <v>0</v>
      </c>
      <c r="AN90" s="28"/>
      <c r="AO90" s="27">
        <f>COUNTIFS(AO86:AO88, "C")</f>
        <v>0</v>
      </c>
      <c r="AP90" s="131"/>
      <c r="AQ90" s="132">
        <f>COUNTIF(M90:AO90, "4")</f>
        <v>0</v>
      </c>
      <c r="AR90" s="25"/>
      <c r="AS90" s="25"/>
      <c r="AT90" s="25"/>
    </row>
    <row r="91" spans="1:46" x14ac:dyDescent="0.25">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116"/>
      <c r="AC91" s="25"/>
      <c r="AD91" s="25"/>
      <c r="AE91" s="25"/>
      <c r="AF91" s="25"/>
      <c r="AG91" s="25"/>
      <c r="AH91" s="25"/>
      <c r="AI91" s="25"/>
      <c r="AJ91" s="25"/>
      <c r="AK91" s="25"/>
      <c r="AL91" s="150"/>
      <c r="AM91" s="25"/>
      <c r="AN91" s="25"/>
      <c r="AO91" s="25"/>
      <c r="AP91" s="25"/>
      <c r="AQ91" s="25"/>
      <c r="AR91" s="25"/>
      <c r="AS91" s="25"/>
      <c r="AT91" s="25"/>
    </row>
    <row r="92" spans="1:46" x14ac:dyDescent="0.25">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39" t="s">
        <v>509</v>
      </c>
      <c r="AE92" s="39"/>
      <c r="AF92" s="39"/>
      <c r="AG92" s="39"/>
      <c r="AH92" s="39"/>
      <c r="AI92" s="39"/>
      <c r="AJ92" s="39"/>
      <c r="AK92" s="39"/>
      <c r="AL92" s="39"/>
      <c r="AM92" s="39"/>
      <c r="AN92" s="39"/>
      <c r="AO92" s="137" t="s">
        <v>115</v>
      </c>
      <c r="AP92" s="25"/>
      <c r="AQ92" s="25"/>
      <c r="AR92" s="25"/>
      <c r="AS92" s="25"/>
      <c r="AT92" s="25"/>
    </row>
    <row r="93" spans="1:46" x14ac:dyDescent="0.25">
      <c r="A93" s="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116"/>
      <c r="AC93" s="25"/>
      <c r="AD93" s="25"/>
      <c r="AE93" s="25"/>
      <c r="AF93" s="25"/>
      <c r="AG93" s="25"/>
      <c r="AH93" s="25"/>
      <c r="AI93" s="25"/>
      <c r="AJ93" s="25"/>
      <c r="AK93" s="25"/>
      <c r="AL93" s="150"/>
      <c r="AM93" s="25"/>
      <c r="AN93" s="25"/>
      <c r="AO93" s="25"/>
      <c r="AP93" s="25"/>
      <c r="AQ93" s="25"/>
      <c r="AR93" s="25"/>
      <c r="AS93" s="25"/>
      <c r="AT93" s="25"/>
    </row>
    <row r="94" spans="1:46" x14ac:dyDescent="0.25">
      <c r="A94" s="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row>
    <row r="95" spans="1:46" x14ac:dyDescent="0.25">
      <c r="A95" s="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row>
  </sheetData>
  <sheetProtection selectLockedCells="1"/>
  <conditionalFormatting sqref="AQ62">
    <cfRule type="cellIs" dxfId="24" priority="34" operator="greaterThanOrEqual">
      <formula>AQ61</formula>
    </cfRule>
  </conditionalFormatting>
  <conditionalFormatting sqref="AQ28">
    <cfRule type="cellIs" dxfId="23" priority="31" operator="greaterThanOrEqual">
      <formula>AQ27</formula>
    </cfRule>
  </conditionalFormatting>
  <conditionalFormatting sqref="AQ56">
    <cfRule type="cellIs" dxfId="22" priority="26" operator="greaterThanOrEqual">
      <formula>AQ55</formula>
    </cfRule>
  </conditionalFormatting>
  <conditionalFormatting sqref="AQ90">
    <cfRule type="cellIs" dxfId="21" priority="25" operator="greaterThanOrEqual">
      <formula>AQ89</formula>
    </cfRule>
  </conditionalFormatting>
  <conditionalFormatting sqref="AQ46">
    <cfRule type="cellIs" dxfId="20" priority="22" operator="greaterThanOrEqual">
      <formula>AQ45</formula>
    </cfRule>
  </conditionalFormatting>
  <conditionalFormatting sqref="AQ7">
    <cfRule type="cellIs" dxfId="19" priority="20" operator="greaterThanOrEqual">
      <formula>AQ6</formula>
    </cfRule>
  </conditionalFormatting>
  <conditionalFormatting sqref="AQ43">
    <cfRule type="cellIs" dxfId="18" priority="14" operator="greaterThanOrEqual">
      <formula>AQ42</formula>
    </cfRule>
  </conditionalFormatting>
  <conditionalFormatting sqref="AQ66">
    <cfRule type="cellIs" dxfId="17" priority="12" operator="greaterThanOrEqual">
      <formula>AQ65</formula>
    </cfRule>
  </conditionalFormatting>
  <conditionalFormatting sqref="AQ14">
    <cfRule type="cellIs" dxfId="16" priority="9" operator="greaterThanOrEqual">
      <formula>AQ13</formula>
    </cfRule>
  </conditionalFormatting>
  <conditionalFormatting sqref="AQ79">
    <cfRule type="cellIs" dxfId="15" priority="1" operator="greaterThanOrEqual">
      <formula>AQ78</formula>
    </cfRule>
  </conditionalFormatting>
  <dataValidations xWindow="513" yWindow="517" count="2">
    <dataValidation type="list" allowBlank="1" showInputMessage="1" showErrorMessage="1" prompt="Maak Keuze" sqref="M22:M23 O22:O23 Q22:Q23 S22:S23 U22:U23 W22:W23 Y22:Y23 AA22:AA23 AC22:AC23 AE22:AE23 AG22:AG23 AI22:AI23 AK22:AK23 AM22:AM23 AO22:AO23 AO39:AO41 AO74:AO77">
      <formula1>"C, NC, NVT"</formula1>
    </dataValidation>
    <dataValidation type="list" allowBlank="1" showInputMessage="1" showErrorMessage="1" prompt="Maak Keuze" sqref="Y7 AO7 AM7 AK7 AI7 AG7 AE7 AC7 AA7 W7 S7 Q7 O7 U7 M7 W24:W26 AM24:AM26 AK24:AK26 AI24:AI26 AG24:AG26 AE24:AE26 AC24:AC26 AA24:AA26 Y24:Y26 U24:U26 Q24:Q26 O24:O26 M24:M26 M62 Y62 AO62 AM62 AK62 AI62 AG62 AE62 AC62 AA62 W62 S62 Q62 O62 S24:S26 U62 AO24:AO26 U52:U54 O52:O54 Q52:Q54 S52:S54 W52:W54 AA52:AA54 AC52:AC54 AE52:AE54 AG52:AG54 AI52:AI54 AK52:AK54 AM52:AM54 AO52:AO54 Y52:Y54 M52:M54 AO37:AO38 U37:U41 AK37:AK41 AI37:AI41 AG37:AG41 AE37:AE41 AC37:AC41 AA37:AA41 Y37:Y41 W37:W41 S37:S41 O37:O41 Q37:Q41 M37:M41 AM37:AM41 AO46 S46 M46 O46 Q46 U46 Y46 AA46 AC46 AE46 AG46 AI46 AK46 AM46 W46 M66 Y66 AO66 AM66 AK66 AI66 AG66 AE66 AC66 AA66 W66 S66 Q66 O66 U66 BJ37 BH37 BF37 BR37 CH37 CF37 CD37 CB37 BZ37 BX37 BV37 BT37 BP37 BL37 BN37 S14 M14 O14 Q14 U14 Y14 AA14 AC14 AE14 AG14 AI14 AK14 AM14 W14 AO14 AO72:AO73 AK72:AK77 AI72:AI77 AG72:AG77 AE72:AE77 AC72:AC77 AA72:AA77 Y72:Y77 W72:W77 S72:S77 O72:O77 Q72:Q77 M72:M77 AM72:AM77 U72:U77 AO30 S30:S32 W30:W32 AA30:AA32 U30:U32 AC30 AE30 AG30 AI30 AK30 AM30 Y30:Y32 M30:M32 O30:O32 Q30:Q32 U86:U88 O86:O88 Q86:Q88 S86:S88 W86:W88 AA86:AA88 AC86:AC88 AE86:AE88 AG86:AG88 AI86:AI88 AK86:AK88 AM86:AM88 AO86:AO88 Y86:Y88 M86:M88">
      <formula1>"C, NC"</formula1>
    </dataValidation>
  </dataValidations>
  <hyperlinks>
    <hyperlink ref="AN4" location="A_Aanmelding" tooltip="Terug naar Audit Checklist - deel 1" display="HIER"/>
    <hyperlink ref="AO17" location="C_Aanvullend_Onderzoek" tooltip="Terug naar vraag 1.12" display="HIER"/>
    <hyperlink ref="AO47" location="E_Behandelplan" tooltip="Terug naar vraag 1.16 - 1.21" display="HIER"/>
    <hyperlink ref="AN11:AO11" location="B_Aanvullende_anamnese" tooltip="Terug naar vraag 1.7 - 1.10" display="HIER"/>
    <hyperlink ref="AO92" location="H_Afsluiting" tooltip="Terug naar vraag 1.29" display="HIER"/>
    <hyperlink ref="AO81" location="G_Evaluatie" tooltip="Terug naar vraag 1.25 - 1.28" display="HIER"/>
    <hyperlink ref="AN11" location="B_Aanvullende_anamnese" tooltip="Terug naar vraag 1.8 - 1.11" display="HIER"/>
    <hyperlink ref="AO58" location="F_Behandeling" tooltip="Terug naar vraag 1.22 - 1.25" display="HIER"/>
    <hyperlink ref="AO31" location="D_Analyse" tooltip="Terug naar vraag 1.13 - 1.15" display="HIER"/>
  </hyperlinks>
  <pageMargins left="0.7" right="0.7" top="0.75" bottom="0.75" header="0.3" footer="0.3"/>
  <pageSetup paperSize="9" orientation="portrait" r:id="rId1"/>
  <ignoredErrors>
    <ignoredError sqref="U28 W28 Y28 AA28 AC28 AE28 AG28 AI28 AK28 AM28 AO28 O28 Q28 S28 M28 M43 O43 Q43 S43 U43 W43 Y43 AA43 AC43 AE43 AG43 AI43 AK43 AM43 AO43 M90 O90 Q90 S90 U90 W90 Y90 AA90 AC90 AE90 AG90 AI90 AK90 AM90 AO90 M79 O79 Q79 S79 U79 W79 Y79 AA79 AC79 AE79 AG79 AI79 AK79 AM79 AO79" formulaRange="1"/>
    <ignoredError sqref="AQ27 AS27 AS42 AQ42 AQ45 AS45 AQ55 AS55"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3"/>
  <sheetViews>
    <sheetView topLeftCell="A58" workbookViewId="0"/>
  </sheetViews>
  <sheetFormatPr defaultColWidth="9.140625" defaultRowHeight="15" x14ac:dyDescent="0.25"/>
  <cols>
    <col min="1" max="37" width="4.7109375" style="45" customWidth="1"/>
    <col min="38" max="16384" width="9.140625" style="45"/>
  </cols>
  <sheetData>
    <row r="1" spans="1:37" x14ac:dyDescent="0.25">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row>
    <row r="2" spans="1:37" ht="23.25" x14ac:dyDescent="0.35">
      <c r="A2" s="25"/>
      <c r="B2" s="25"/>
      <c r="C2" s="178" t="s">
        <v>24</v>
      </c>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row>
    <row r="3" spans="1:37" x14ac:dyDescent="0.25">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row>
    <row r="4" spans="1:37" ht="18.75" x14ac:dyDescent="0.3">
      <c r="A4" s="25"/>
      <c r="B4" s="25"/>
      <c r="C4" s="121" t="s">
        <v>240</v>
      </c>
      <c r="D4" s="25"/>
      <c r="E4" s="25"/>
      <c r="F4" s="25"/>
      <c r="G4" s="25"/>
      <c r="H4" s="25"/>
      <c r="I4" s="25"/>
      <c r="J4" s="25"/>
      <c r="K4" s="25"/>
      <c r="L4" s="25"/>
      <c r="M4" s="25"/>
      <c r="N4" s="25"/>
      <c r="O4" s="25"/>
      <c r="P4" s="135"/>
      <c r="Q4" s="135"/>
      <c r="R4" s="135"/>
      <c r="S4" s="25"/>
      <c r="T4" s="135"/>
      <c r="U4" s="25"/>
      <c r="V4" s="25"/>
      <c r="W4" s="25"/>
      <c r="X4" s="177"/>
      <c r="Y4" s="150"/>
      <c r="Z4" s="25"/>
      <c r="AA4" s="156" t="s">
        <v>185</v>
      </c>
      <c r="AB4" s="39"/>
      <c r="AC4" s="39"/>
      <c r="AD4" s="39"/>
      <c r="AE4" s="39"/>
      <c r="AF4" s="39"/>
      <c r="AG4" s="39"/>
      <c r="AH4" s="39"/>
      <c r="AI4" s="170" t="s">
        <v>115</v>
      </c>
      <c r="AJ4" s="25"/>
      <c r="AK4" s="25"/>
    </row>
    <row r="5" spans="1:37" x14ac:dyDescent="0.25">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row>
    <row r="6" spans="1:37" x14ac:dyDescent="0.25">
      <c r="A6" s="25"/>
      <c r="B6" s="25"/>
      <c r="C6" s="127" t="s">
        <v>239</v>
      </c>
      <c r="D6" s="39"/>
      <c r="E6" s="39"/>
      <c r="F6" s="39"/>
      <c r="G6" s="39"/>
      <c r="H6" s="39"/>
      <c r="I6" s="39"/>
      <c r="J6" s="39"/>
      <c r="K6" s="39"/>
      <c r="L6" s="39"/>
      <c r="M6" s="39"/>
      <c r="N6" s="39"/>
      <c r="O6" s="39"/>
      <c r="P6" s="39"/>
      <c r="Q6" s="39"/>
      <c r="R6" s="39"/>
      <c r="S6" s="39"/>
      <c r="T6" s="39"/>
      <c r="U6" s="39"/>
      <c r="V6" s="39"/>
      <c r="W6" s="39"/>
      <c r="X6" s="39"/>
      <c r="Y6" s="39"/>
      <c r="Z6" s="39"/>
      <c r="AA6" s="39"/>
      <c r="AB6" s="39"/>
      <c r="AC6" s="23">
        <v>1</v>
      </c>
      <c r="AD6" s="23"/>
      <c r="AE6" s="23">
        <v>2</v>
      </c>
      <c r="AF6" s="25"/>
      <c r="AG6" s="25"/>
      <c r="AH6" s="25"/>
      <c r="AI6" s="25"/>
      <c r="AJ6" s="25"/>
      <c r="AK6" s="25"/>
    </row>
    <row r="7" spans="1:37" x14ac:dyDescent="0.25">
      <c r="A7" s="25"/>
      <c r="B7" s="25"/>
      <c r="C7" s="22" t="s">
        <v>175</v>
      </c>
      <c r="D7" s="175" t="s">
        <v>176</v>
      </c>
      <c r="E7" s="25"/>
      <c r="F7" s="25"/>
      <c r="G7" s="25"/>
      <c r="H7" s="25"/>
      <c r="I7" s="25"/>
      <c r="J7" s="25"/>
      <c r="K7" s="25"/>
      <c r="L7" s="25"/>
      <c r="M7" s="25"/>
      <c r="N7" s="25"/>
      <c r="O7" s="25"/>
      <c r="P7" s="25"/>
      <c r="Q7" s="25"/>
      <c r="R7" s="25"/>
      <c r="S7" s="25"/>
      <c r="T7" s="25"/>
      <c r="U7" s="25"/>
      <c r="V7" s="25"/>
      <c r="W7" s="25"/>
      <c r="X7" s="25"/>
      <c r="Y7" s="25"/>
      <c r="Z7" s="25"/>
      <c r="AA7" s="25"/>
      <c r="AB7" s="25"/>
      <c r="AC7" s="19"/>
      <c r="AD7" s="20"/>
      <c r="AE7" s="19"/>
      <c r="AF7" s="25"/>
      <c r="AG7" s="25"/>
      <c r="AH7" s="25"/>
      <c r="AI7" s="25"/>
      <c r="AJ7" s="25"/>
      <c r="AK7" s="25"/>
    </row>
    <row r="8" spans="1:37" x14ac:dyDescent="0.25">
      <c r="A8" s="25"/>
      <c r="B8" s="25"/>
      <c r="C8" s="25"/>
      <c r="D8" s="25" t="s">
        <v>173</v>
      </c>
      <c r="E8" s="25"/>
      <c r="F8" s="25"/>
      <c r="G8" s="25"/>
      <c r="H8" s="25"/>
      <c r="I8" s="25"/>
      <c r="J8" s="25"/>
      <c r="K8" s="25"/>
      <c r="L8" s="25"/>
      <c r="M8" s="25"/>
      <c r="N8" s="25"/>
      <c r="O8" s="25"/>
      <c r="P8" s="25"/>
      <c r="Q8" s="25"/>
      <c r="R8" s="25"/>
      <c r="S8" s="25"/>
      <c r="T8" s="25"/>
      <c r="U8" s="25"/>
      <c r="V8" s="25"/>
      <c r="W8" s="25"/>
      <c r="X8" s="25"/>
      <c r="Y8" s="25"/>
      <c r="Z8" s="25"/>
      <c r="AA8" s="25"/>
      <c r="AB8" s="25"/>
      <c r="AC8" s="20"/>
      <c r="AD8" s="20"/>
      <c r="AE8" s="20"/>
      <c r="AF8" s="25"/>
      <c r="AG8" s="25"/>
      <c r="AH8" s="25"/>
      <c r="AI8" s="25"/>
      <c r="AJ8" s="25"/>
      <c r="AK8" s="25"/>
    </row>
    <row r="9" spans="1:37" x14ac:dyDescent="0.25">
      <c r="A9" s="25"/>
      <c r="B9" s="25"/>
      <c r="C9" s="171"/>
      <c r="D9" s="25"/>
      <c r="E9" s="25"/>
      <c r="F9" s="25"/>
      <c r="G9" s="25"/>
      <c r="H9" s="25"/>
      <c r="I9" s="25"/>
      <c r="J9" s="25"/>
      <c r="K9" s="25"/>
      <c r="L9" s="25"/>
      <c r="M9" s="25"/>
      <c r="N9" s="25"/>
      <c r="O9" s="25"/>
      <c r="P9" s="25"/>
      <c r="Q9" s="25"/>
      <c r="R9" s="25"/>
      <c r="S9" s="25"/>
      <c r="T9" s="25"/>
      <c r="U9" s="25"/>
      <c r="V9" s="25"/>
      <c r="W9" s="25"/>
      <c r="X9" s="25"/>
      <c r="Y9" s="25"/>
      <c r="Z9" s="25"/>
      <c r="AA9" s="25"/>
      <c r="AB9" s="25"/>
      <c r="AC9" s="20"/>
      <c r="AD9" s="20"/>
      <c r="AE9" s="20"/>
      <c r="AF9" s="25"/>
      <c r="AG9" s="25"/>
      <c r="AH9" s="25"/>
      <c r="AI9" s="25"/>
      <c r="AJ9" s="25"/>
      <c r="AK9" s="25"/>
    </row>
    <row r="10" spans="1:37" x14ac:dyDescent="0.25">
      <c r="A10" s="25"/>
      <c r="B10" s="25"/>
      <c r="C10" s="172" t="s">
        <v>177</v>
      </c>
      <c r="D10" s="173" t="s">
        <v>182</v>
      </c>
      <c r="E10" s="25"/>
      <c r="F10" s="25"/>
      <c r="G10" s="25"/>
      <c r="H10" s="25"/>
      <c r="I10" s="25"/>
      <c r="J10" s="25"/>
      <c r="K10" s="25"/>
      <c r="L10" s="25"/>
      <c r="M10" s="25"/>
      <c r="N10" s="25"/>
      <c r="O10" s="25"/>
      <c r="P10" s="25"/>
      <c r="Q10" s="25"/>
      <c r="R10" s="25"/>
      <c r="S10" s="25"/>
      <c r="T10" s="25"/>
      <c r="U10" s="25"/>
      <c r="V10" s="25"/>
      <c r="W10" s="25"/>
      <c r="X10" s="25"/>
      <c r="Y10" s="25"/>
      <c r="Z10" s="25"/>
      <c r="AA10" s="25"/>
      <c r="AB10" s="25"/>
      <c r="AC10" s="19"/>
      <c r="AD10" s="20"/>
      <c r="AE10" s="19"/>
      <c r="AF10" s="25"/>
      <c r="AG10" s="25"/>
      <c r="AH10" s="25"/>
      <c r="AI10" s="25"/>
      <c r="AJ10" s="25"/>
      <c r="AK10" s="25"/>
    </row>
    <row r="11" spans="1:37" x14ac:dyDescent="0.25">
      <c r="A11" s="25"/>
      <c r="B11" s="25"/>
      <c r="C11" s="171"/>
      <c r="D11" s="173" t="s">
        <v>75</v>
      </c>
      <c r="E11" s="25"/>
      <c r="F11" s="25"/>
      <c r="G11" s="25"/>
      <c r="H11" s="25"/>
      <c r="I11" s="25"/>
      <c r="J11" s="25"/>
      <c r="K11" s="25"/>
      <c r="L11" s="25"/>
      <c r="M11" s="25"/>
      <c r="N11" s="25"/>
      <c r="O11" s="25"/>
      <c r="P11" s="25"/>
      <c r="Q11" s="25"/>
      <c r="R11" s="25"/>
      <c r="S11" s="25"/>
      <c r="T11" s="25"/>
      <c r="U11" s="25"/>
      <c r="V11" s="25"/>
      <c r="W11" s="25"/>
      <c r="X11" s="25"/>
      <c r="Y11" s="25"/>
      <c r="Z11" s="25"/>
      <c r="AA11" s="25"/>
      <c r="AB11" s="25"/>
      <c r="AC11" s="20"/>
      <c r="AD11" s="20"/>
      <c r="AE11" s="20"/>
      <c r="AF11" s="25"/>
      <c r="AG11" s="25"/>
      <c r="AH11" s="25"/>
      <c r="AI11" s="25"/>
      <c r="AJ11" s="25"/>
      <c r="AK11" s="25"/>
    </row>
    <row r="12" spans="1:37" x14ac:dyDescent="0.25">
      <c r="A12" s="25"/>
      <c r="B12" s="25"/>
      <c r="C12" s="25"/>
      <c r="D12" s="174"/>
      <c r="E12" s="25"/>
      <c r="F12" s="25"/>
      <c r="G12" s="25"/>
      <c r="H12" s="25"/>
      <c r="I12" s="25"/>
      <c r="J12" s="25"/>
      <c r="K12" s="25"/>
      <c r="L12" s="25"/>
      <c r="M12" s="25"/>
      <c r="N12" s="25"/>
      <c r="O12" s="25"/>
      <c r="P12" s="25"/>
      <c r="Q12" s="25"/>
      <c r="R12" s="25"/>
      <c r="S12" s="25"/>
      <c r="T12" s="25"/>
      <c r="U12" s="25"/>
      <c r="V12" s="25"/>
      <c r="W12" s="25"/>
      <c r="X12" s="25"/>
      <c r="Y12" s="25"/>
      <c r="Z12" s="25"/>
      <c r="AA12" s="25"/>
      <c r="AB12" s="25"/>
      <c r="AC12" s="20"/>
      <c r="AD12" s="20"/>
      <c r="AE12" s="20"/>
      <c r="AF12" s="25"/>
      <c r="AG12" s="25"/>
      <c r="AH12" s="25"/>
      <c r="AI12" s="25"/>
      <c r="AJ12" s="25"/>
      <c r="AK12" s="25"/>
    </row>
    <row r="13" spans="1:37" x14ac:dyDescent="0.25">
      <c r="A13" s="25"/>
      <c r="B13" s="25"/>
      <c r="C13" s="172" t="s">
        <v>178</v>
      </c>
      <c r="D13" s="175" t="s">
        <v>179</v>
      </c>
      <c r="E13" s="25"/>
      <c r="F13" s="25"/>
      <c r="G13" s="25"/>
      <c r="H13" s="25"/>
      <c r="I13" s="25"/>
      <c r="J13" s="25"/>
      <c r="K13" s="25"/>
      <c r="L13" s="25"/>
      <c r="M13" s="25"/>
      <c r="N13" s="25"/>
      <c r="O13" s="25"/>
      <c r="P13" s="25"/>
      <c r="Q13" s="25"/>
      <c r="R13" s="25"/>
      <c r="S13" s="25"/>
      <c r="T13" s="25"/>
      <c r="U13" s="25"/>
      <c r="V13" s="25"/>
      <c r="W13" s="25"/>
      <c r="X13" s="25"/>
      <c r="Y13" s="25"/>
      <c r="Z13" s="25"/>
      <c r="AA13" s="25"/>
      <c r="AB13" s="25"/>
      <c r="AC13" s="19"/>
      <c r="AD13" s="20"/>
      <c r="AE13" s="19"/>
      <c r="AF13" s="25"/>
      <c r="AG13" s="25"/>
      <c r="AH13" s="25"/>
      <c r="AI13" s="25"/>
      <c r="AJ13" s="25"/>
      <c r="AK13" s="25"/>
    </row>
    <row r="14" spans="1:37" x14ac:dyDescent="0.25">
      <c r="A14" s="25"/>
      <c r="B14" s="25"/>
      <c r="C14" s="25"/>
      <c r="D14" s="173" t="s">
        <v>73</v>
      </c>
      <c r="E14" s="25"/>
      <c r="F14" s="25"/>
      <c r="G14" s="25"/>
      <c r="H14" s="25"/>
      <c r="I14" s="25"/>
      <c r="J14" s="25"/>
      <c r="K14" s="25"/>
      <c r="L14" s="25"/>
      <c r="M14" s="25"/>
      <c r="N14" s="25"/>
      <c r="O14" s="25"/>
      <c r="P14" s="25"/>
      <c r="Q14" s="25"/>
      <c r="R14" s="25"/>
      <c r="S14" s="25"/>
      <c r="T14" s="25"/>
      <c r="U14" s="25"/>
      <c r="V14" s="25"/>
      <c r="W14" s="25"/>
      <c r="X14" s="25"/>
      <c r="Y14" s="25"/>
      <c r="Z14" s="25"/>
      <c r="AA14" s="25"/>
      <c r="AB14" s="25"/>
      <c r="AC14" s="20"/>
      <c r="AD14" s="20"/>
      <c r="AE14" s="20"/>
      <c r="AF14" s="25"/>
      <c r="AG14" s="25"/>
      <c r="AH14" s="25"/>
      <c r="AI14" s="25"/>
      <c r="AJ14" s="25"/>
      <c r="AK14" s="25"/>
    </row>
    <row r="15" spans="1:37" x14ac:dyDescent="0.25">
      <c r="A15" s="25"/>
      <c r="B15" s="25"/>
      <c r="C15" s="171"/>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0"/>
      <c r="AD15" s="20"/>
      <c r="AE15" s="20"/>
      <c r="AF15" s="25"/>
      <c r="AG15" s="25"/>
      <c r="AH15" s="25"/>
      <c r="AI15" s="25"/>
      <c r="AJ15" s="25"/>
      <c r="AK15" s="25"/>
    </row>
    <row r="16" spans="1:37" x14ac:dyDescent="0.25">
      <c r="A16" s="25"/>
      <c r="B16" s="25"/>
      <c r="C16" s="172" t="s">
        <v>180</v>
      </c>
      <c r="D16" s="173" t="s">
        <v>181</v>
      </c>
      <c r="E16" s="25"/>
      <c r="F16" s="25"/>
      <c r="G16" s="25"/>
      <c r="H16" s="25"/>
      <c r="I16" s="25"/>
      <c r="J16" s="25"/>
      <c r="K16" s="25"/>
      <c r="L16" s="25"/>
      <c r="M16" s="25"/>
      <c r="N16" s="25"/>
      <c r="O16" s="25"/>
      <c r="P16" s="25"/>
      <c r="Q16" s="25"/>
      <c r="R16" s="25"/>
      <c r="S16" s="25"/>
      <c r="T16" s="25"/>
      <c r="U16" s="25"/>
      <c r="V16" s="25"/>
      <c r="W16" s="25"/>
      <c r="X16" s="25"/>
      <c r="Y16" s="25"/>
      <c r="Z16" s="25"/>
      <c r="AA16" s="25"/>
      <c r="AB16" s="25"/>
      <c r="AC16" s="19"/>
      <c r="AD16" s="25"/>
      <c r="AE16" s="19"/>
      <c r="AF16" s="25"/>
      <c r="AG16" s="25"/>
      <c r="AH16" s="25"/>
      <c r="AI16" s="25"/>
      <c r="AJ16" s="25"/>
      <c r="AK16" s="25"/>
    </row>
    <row r="17" spans="1:37" x14ac:dyDescent="0.25">
      <c r="A17" s="25"/>
      <c r="B17" s="25"/>
      <c r="C17" s="171"/>
      <c r="D17" s="176" t="s">
        <v>71</v>
      </c>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row>
    <row r="18" spans="1:37" x14ac:dyDescent="0.25">
      <c r="A18" s="25"/>
      <c r="B18" s="25"/>
      <c r="C18" s="25"/>
      <c r="D18" s="174"/>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row>
    <row r="19" spans="1:37" x14ac:dyDescent="0.25">
      <c r="A19" s="25"/>
      <c r="B19" s="25"/>
      <c r="C19" s="172" t="s">
        <v>183</v>
      </c>
      <c r="D19" s="175" t="s">
        <v>184</v>
      </c>
      <c r="E19" s="25"/>
      <c r="F19" s="25"/>
      <c r="G19" s="25"/>
      <c r="H19" s="25"/>
      <c r="I19" s="25"/>
      <c r="J19" s="25"/>
      <c r="K19" s="25"/>
      <c r="L19" s="25"/>
      <c r="M19" s="25"/>
      <c r="N19" s="25"/>
      <c r="O19" s="25"/>
      <c r="P19" s="25"/>
      <c r="Q19" s="25"/>
      <c r="R19" s="25"/>
      <c r="S19" s="25"/>
      <c r="T19" s="25"/>
      <c r="U19" s="25"/>
      <c r="V19" s="25"/>
      <c r="W19" s="25"/>
      <c r="X19" s="25"/>
      <c r="Y19" s="25"/>
      <c r="Z19" s="25"/>
      <c r="AA19" s="25"/>
      <c r="AB19" s="25"/>
      <c r="AC19" s="19"/>
      <c r="AD19" s="25"/>
      <c r="AE19" s="19"/>
      <c r="AF19" s="25"/>
      <c r="AG19" s="25"/>
      <c r="AH19" s="25"/>
      <c r="AI19" s="25"/>
      <c r="AJ19" s="25"/>
      <c r="AK19" s="25"/>
    </row>
    <row r="20" spans="1:37" x14ac:dyDescent="0.25">
      <c r="A20" s="25"/>
      <c r="B20" s="25"/>
      <c r="C20" s="25"/>
      <c r="D20" s="173"/>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row>
    <row r="21" spans="1:37" x14ac:dyDescent="0.25">
      <c r="A21" s="25"/>
      <c r="B21" s="25"/>
      <c r="C21" s="149" t="s">
        <v>382</v>
      </c>
      <c r="D21" s="173"/>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t="s">
        <v>139</v>
      </c>
      <c r="AH21" s="25"/>
      <c r="AI21" s="25"/>
      <c r="AJ21" s="25"/>
      <c r="AK21" s="25"/>
    </row>
    <row r="22" spans="1:37" x14ac:dyDescent="0.25">
      <c r="A22" s="25"/>
      <c r="B22" s="25"/>
      <c r="C22" s="25"/>
      <c r="D22" s="173"/>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t="s">
        <v>247</v>
      </c>
      <c r="AH22" s="25"/>
      <c r="AI22" s="25"/>
      <c r="AJ22" s="25"/>
      <c r="AK22" s="25"/>
    </row>
    <row r="23" spans="1:37" x14ac:dyDescent="0.25">
      <c r="A23" s="25"/>
      <c r="B23" s="25"/>
      <c r="C23" s="48" t="s">
        <v>536</v>
      </c>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27">
        <f>COUNTIF(AC7:AC19, "C")+COUNTIF(AC7:AC19, "NVT")</f>
        <v>0</v>
      </c>
      <c r="AD23" s="28"/>
      <c r="AE23" s="27">
        <f>COUNTIF(AE7:AE19, "C")+COUNTIF(AE7:AE19, "NVT")</f>
        <v>0</v>
      </c>
      <c r="AF23" s="131"/>
      <c r="AG23" s="41">
        <f>COUNTIF(AC23:AE23, "&gt;2")</f>
        <v>0</v>
      </c>
      <c r="AH23" s="25"/>
      <c r="AI23" s="25"/>
      <c r="AJ23" s="25"/>
      <c r="AK23" s="25"/>
    </row>
    <row r="24" spans="1:37" x14ac:dyDescent="0.25">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row>
    <row r="25" spans="1:37" ht="18.75" x14ac:dyDescent="0.3">
      <c r="A25" s="25"/>
      <c r="B25" s="25"/>
      <c r="C25" s="121" t="s">
        <v>244</v>
      </c>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row>
    <row r="26" spans="1:37" ht="18.75" x14ac:dyDescent="0.3">
      <c r="A26" s="25"/>
      <c r="B26" s="25"/>
      <c r="C26" s="121"/>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row>
    <row r="27" spans="1:37" x14ac:dyDescent="0.25">
      <c r="A27" s="25"/>
      <c r="B27" s="25"/>
      <c r="C27" s="149" t="s">
        <v>528</v>
      </c>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row>
    <row r="28" spans="1:37" x14ac:dyDescent="0.25">
      <c r="A28" s="25"/>
      <c r="B28" s="25"/>
      <c r="C28" s="25" t="s">
        <v>229</v>
      </c>
      <c r="D28" s="25"/>
      <c r="E28" s="25"/>
      <c r="F28" s="25"/>
      <c r="G28" s="25"/>
      <c r="H28" s="25"/>
      <c r="I28" s="25"/>
      <c r="J28" s="25"/>
      <c r="K28" s="25"/>
      <c r="L28" s="25"/>
      <c r="M28" s="25"/>
      <c r="N28" s="25"/>
      <c r="O28" s="25"/>
      <c r="P28" s="25"/>
      <c r="Q28" s="25"/>
      <c r="R28" s="25"/>
      <c r="S28" s="25"/>
      <c r="T28" s="25"/>
      <c r="U28" s="25"/>
      <c r="V28" s="25"/>
      <c r="W28" s="25"/>
      <c r="X28" s="25"/>
      <c r="Y28" s="25"/>
      <c r="Z28" s="25"/>
      <c r="AA28" s="127" t="s">
        <v>241</v>
      </c>
      <c r="AB28" s="39"/>
      <c r="AC28" s="39"/>
      <c r="AD28" s="39"/>
      <c r="AE28" s="24" t="s">
        <v>546</v>
      </c>
      <c r="AF28" s="25"/>
      <c r="AG28" s="25"/>
      <c r="AH28" s="25"/>
      <c r="AI28" s="25"/>
      <c r="AJ28" s="25"/>
      <c r="AK28" s="25"/>
    </row>
    <row r="29" spans="1:37" x14ac:dyDescent="0.25">
      <c r="A29" s="25"/>
      <c r="B29" s="25"/>
      <c r="C29" s="25" t="s">
        <v>545</v>
      </c>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row>
    <row r="30" spans="1:37" x14ac:dyDescent="0.25">
      <c r="A30" s="25"/>
      <c r="B30" s="25"/>
      <c r="C30" s="25" t="s">
        <v>517</v>
      </c>
      <c r="D30" s="25"/>
      <c r="E30" s="25"/>
      <c r="F30" s="25"/>
      <c r="G30" s="25"/>
      <c r="H30" s="25"/>
      <c r="I30" s="25"/>
      <c r="J30" s="25"/>
      <c r="K30" s="25"/>
      <c r="L30" s="25"/>
      <c r="M30" s="25"/>
      <c r="N30" s="25"/>
      <c r="O30" s="25"/>
      <c r="P30" s="25"/>
      <c r="Q30" s="25"/>
      <c r="R30" s="25"/>
      <c r="S30" s="25"/>
      <c r="T30" s="25"/>
      <c r="U30" s="25"/>
      <c r="V30" s="25"/>
      <c r="W30" s="25"/>
      <c r="X30" s="25"/>
      <c r="Y30" s="25"/>
      <c r="Z30" s="25"/>
      <c r="AA30" s="25" t="s">
        <v>243</v>
      </c>
      <c r="AB30" s="25"/>
      <c r="AC30" s="25"/>
      <c r="AD30" s="25"/>
      <c r="AE30" s="39"/>
      <c r="AF30" s="25"/>
      <c r="AG30" s="25"/>
      <c r="AH30" s="25"/>
      <c r="AI30" s="25"/>
      <c r="AJ30" s="25"/>
      <c r="AK30" s="25"/>
    </row>
    <row r="31" spans="1:37" x14ac:dyDescent="0.25">
      <c r="A31" s="2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t="s">
        <v>242</v>
      </c>
      <c r="AB31" s="25"/>
      <c r="AC31" s="25"/>
      <c r="AD31" s="25"/>
      <c r="AE31" s="39"/>
      <c r="AF31" s="25"/>
      <c r="AG31" s="25"/>
      <c r="AH31" s="25"/>
      <c r="AI31" s="25"/>
      <c r="AJ31" s="25"/>
      <c r="AK31" s="25"/>
    </row>
    <row r="32" spans="1:37" x14ac:dyDescent="0.25">
      <c r="A32" s="25"/>
      <c r="B32" s="25"/>
      <c r="C32" s="149" t="s">
        <v>382</v>
      </c>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t="s">
        <v>139</v>
      </c>
      <c r="AH32" s="25"/>
      <c r="AI32" s="25"/>
      <c r="AJ32" s="25"/>
      <c r="AK32" s="25"/>
    </row>
    <row r="33" spans="1:37" x14ac:dyDescent="0.25">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t="s">
        <v>535</v>
      </c>
      <c r="AH33" s="25"/>
      <c r="AI33" s="25"/>
      <c r="AJ33" s="25"/>
      <c r="AK33" s="25"/>
    </row>
    <row r="34" spans="1:37" x14ac:dyDescent="0.25">
      <c r="A34" s="25"/>
      <c r="B34" s="25"/>
      <c r="C34" s="48" t="s">
        <v>547</v>
      </c>
      <c r="D34" s="48"/>
      <c r="E34" s="48"/>
      <c r="F34" s="48"/>
      <c r="G34" s="48"/>
      <c r="H34" s="48"/>
      <c r="I34" s="48"/>
      <c r="J34" s="48"/>
      <c r="K34" s="48"/>
      <c r="L34" s="48"/>
      <c r="M34" s="48"/>
      <c r="N34" s="48"/>
      <c r="O34" s="48"/>
      <c r="P34" s="48"/>
      <c r="Q34" s="48"/>
      <c r="R34" s="48"/>
      <c r="S34" s="48"/>
      <c r="T34" s="48"/>
      <c r="U34" s="48"/>
      <c r="V34" s="48"/>
      <c r="W34" s="48"/>
      <c r="X34" s="48"/>
      <c r="Y34" s="48"/>
      <c r="Z34" s="48"/>
      <c r="AA34" s="48"/>
      <c r="AB34" s="28"/>
      <c r="AC34" s="27"/>
      <c r="AD34" s="28"/>
      <c r="AE34" s="27">
        <f>COUNTIF(AE30:AE31, "C")+COUNTIF(AE30:AE31, "NVT")</f>
        <v>0</v>
      </c>
      <c r="AF34" s="25"/>
      <c r="AG34" s="41">
        <f>COUNTIF(AC34:AE34, "2")</f>
        <v>0</v>
      </c>
      <c r="AH34" s="25"/>
      <c r="AI34" s="25"/>
      <c r="AJ34" s="25"/>
      <c r="AK34" s="25"/>
    </row>
    <row r="35" spans="1:37" x14ac:dyDescent="0.25">
      <c r="A35" s="25"/>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131"/>
      <c r="AC35" s="311"/>
      <c r="AD35" s="131"/>
      <c r="AE35" s="311"/>
      <c r="AF35" s="25"/>
      <c r="AG35" s="311"/>
      <c r="AH35" s="25"/>
      <c r="AI35" s="25"/>
      <c r="AJ35" s="25"/>
      <c r="AK35" s="25"/>
    </row>
    <row r="36" spans="1:37" x14ac:dyDescent="0.25">
      <c r="A36" s="25"/>
      <c r="B36" s="25"/>
      <c r="C36" s="149" t="s">
        <v>529</v>
      </c>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131"/>
      <c r="AG36" s="25"/>
      <c r="AH36" s="25"/>
      <c r="AI36" s="25"/>
      <c r="AJ36" s="25"/>
      <c r="AK36" s="25"/>
    </row>
    <row r="37" spans="1:37" x14ac:dyDescent="0.25">
      <c r="A37" s="25"/>
      <c r="B37" s="25"/>
      <c r="C37" s="25" t="s">
        <v>229</v>
      </c>
      <c r="D37" s="25"/>
      <c r="E37" s="25"/>
      <c r="F37" s="25"/>
      <c r="G37" s="25"/>
      <c r="H37" s="25"/>
      <c r="I37" s="25"/>
      <c r="J37" s="25"/>
      <c r="K37" s="25"/>
      <c r="L37" s="25"/>
      <c r="M37" s="25"/>
      <c r="N37" s="25"/>
      <c r="O37" s="25"/>
      <c r="P37" s="25"/>
      <c r="Q37" s="25"/>
      <c r="R37" s="25"/>
      <c r="S37" s="25"/>
      <c r="T37" s="25"/>
      <c r="U37" s="25"/>
      <c r="V37" s="25"/>
      <c r="W37" s="127" t="s">
        <v>241</v>
      </c>
      <c r="X37" s="39"/>
      <c r="Y37" s="39"/>
      <c r="Z37" s="39"/>
      <c r="AA37" s="24">
        <v>1</v>
      </c>
      <c r="AB37" s="24"/>
      <c r="AC37" s="24">
        <v>2</v>
      </c>
      <c r="AD37" s="24"/>
      <c r="AE37" s="24">
        <v>3</v>
      </c>
      <c r="AF37" s="25"/>
      <c r="AG37" s="25"/>
      <c r="AH37" s="25"/>
      <c r="AI37" s="25"/>
      <c r="AJ37" s="25"/>
      <c r="AK37" s="25"/>
    </row>
    <row r="38" spans="1:37" x14ac:dyDescent="0.25">
      <c r="A38" s="25"/>
      <c r="B38" s="25"/>
      <c r="C38" s="25" t="s">
        <v>383</v>
      </c>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row>
    <row r="39" spans="1:37" x14ac:dyDescent="0.25">
      <c r="A39" s="25"/>
      <c r="B39" s="25"/>
      <c r="C39" s="25" t="s">
        <v>277</v>
      </c>
      <c r="D39" s="25"/>
      <c r="E39" s="25"/>
      <c r="F39" s="25"/>
      <c r="G39" s="25"/>
      <c r="H39" s="25"/>
      <c r="I39" s="25"/>
      <c r="J39" s="25"/>
      <c r="K39" s="25"/>
      <c r="L39" s="25"/>
      <c r="M39" s="25"/>
      <c r="N39" s="25"/>
      <c r="O39" s="25"/>
      <c r="P39" s="25"/>
      <c r="Q39" s="25"/>
      <c r="R39" s="25"/>
      <c r="S39" s="25"/>
      <c r="T39" s="25"/>
      <c r="U39" s="25"/>
      <c r="V39" s="25"/>
      <c r="W39" s="25" t="s">
        <v>243</v>
      </c>
      <c r="X39" s="25"/>
      <c r="Y39" s="25"/>
      <c r="Z39" s="25"/>
      <c r="AA39" s="39"/>
      <c r="AB39" s="25"/>
      <c r="AC39" s="39"/>
      <c r="AD39" s="25"/>
      <c r="AE39" s="39"/>
      <c r="AF39" s="25"/>
      <c r="AG39" s="25"/>
      <c r="AH39" s="25"/>
      <c r="AI39" s="25"/>
      <c r="AJ39" s="25"/>
      <c r="AK39" s="25"/>
    </row>
    <row r="40" spans="1:37" x14ac:dyDescent="0.25">
      <c r="A40" s="25"/>
      <c r="B40" s="25"/>
      <c r="C40" s="149" t="s">
        <v>382</v>
      </c>
      <c r="D40" s="25"/>
      <c r="E40" s="25"/>
      <c r="F40" s="25"/>
      <c r="G40" s="25"/>
      <c r="H40" s="25"/>
      <c r="I40" s="25"/>
      <c r="J40" s="25"/>
      <c r="K40" s="25"/>
      <c r="L40" s="25"/>
      <c r="M40" s="25"/>
      <c r="N40" s="25"/>
      <c r="O40" s="25"/>
      <c r="P40" s="25"/>
      <c r="Q40" s="25"/>
      <c r="R40" s="25"/>
      <c r="S40" s="25"/>
      <c r="T40" s="25"/>
      <c r="U40" s="25"/>
      <c r="V40" s="25"/>
      <c r="W40" s="25" t="s">
        <v>242</v>
      </c>
      <c r="X40" s="25"/>
      <c r="Y40" s="25"/>
      <c r="Z40" s="25"/>
      <c r="AA40" s="39"/>
      <c r="AB40" s="25"/>
      <c r="AC40" s="39"/>
      <c r="AD40" s="25"/>
      <c r="AE40" s="39"/>
      <c r="AF40" s="25"/>
      <c r="AG40" s="25" t="s">
        <v>139</v>
      </c>
      <c r="AH40" s="25"/>
      <c r="AI40" s="25"/>
      <c r="AJ40" s="25"/>
      <c r="AK40" s="25"/>
    </row>
    <row r="41" spans="1:37" x14ac:dyDescent="0.25">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t="s">
        <v>387</v>
      </c>
      <c r="AH41" s="25"/>
      <c r="AI41" s="25"/>
      <c r="AJ41" s="25"/>
      <c r="AK41" s="25"/>
    </row>
    <row r="42" spans="1:37" x14ac:dyDescent="0.25">
      <c r="A42" s="25"/>
      <c r="B42" s="25"/>
      <c r="C42" s="48" t="s">
        <v>537</v>
      </c>
      <c r="D42" s="48"/>
      <c r="E42" s="48"/>
      <c r="F42" s="48"/>
      <c r="G42" s="48"/>
      <c r="H42" s="48"/>
      <c r="I42" s="48"/>
      <c r="J42" s="48"/>
      <c r="K42" s="48"/>
      <c r="L42" s="48"/>
      <c r="M42" s="48"/>
      <c r="N42" s="48"/>
      <c r="O42" s="48"/>
      <c r="P42" s="48"/>
      <c r="Q42" s="48"/>
      <c r="R42" s="48"/>
      <c r="S42" s="48"/>
      <c r="T42" s="48"/>
      <c r="U42" s="48"/>
      <c r="V42" s="48"/>
      <c r="W42" s="48"/>
      <c r="X42" s="48"/>
      <c r="Y42" s="48"/>
      <c r="Z42" s="48"/>
      <c r="AA42" s="27">
        <f>COUNTIF(AA39:AA40, "C")+COUNTIF(AA39:AA40, "NVT")</f>
        <v>0</v>
      </c>
      <c r="AB42" s="28"/>
      <c r="AC42" s="27">
        <f>COUNTIF(AC39:AC40, "C")+COUNTIF(AC39:AC40, "NVT")</f>
        <v>0</v>
      </c>
      <c r="AD42" s="28"/>
      <c r="AE42" s="27">
        <f>COUNTIF(AE39:AE40, "C")+COUNTIF(AE39:AE40, "NVT")</f>
        <v>0</v>
      </c>
      <c r="AF42" s="25"/>
      <c r="AG42" s="41">
        <f>COUNTIF(AA42:AE42, "2")</f>
        <v>0</v>
      </c>
      <c r="AH42" s="25"/>
      <c r="AI42" s="25"/>
      <c r="AJ42" s="25"/>
      <c r="AK42" s="25"/>
    </row>
    <row r="43" spans="1:37" x14ac:dyDescent="0.25">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row>
    <row r="44" spans="1:37" x14ac:dyDescent="0.25">
      <c r="A44" s="25"/>
      <c r="B44" s="25"/>
      <c r="C44" s="149" t="s">
        <v>530</v>
      </c>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row>
    <row r="45" spans="1:37" x14ac:dyDescent="0.25">
      <c r="A45" s="25"/>
      <c r="B45" s="25"/>
      <c r="C45" s="25" t="s">
        <v>229</v>
      </c>
      <c r="D45" s="25"/>
      <c r="E45" s="25"/>
      <c r="F45" s="25"/>
      <c r="G45" s="25"/>
      <c r="H45" s="25"/>
      <c r="I45" s="25"/>
      <c r="J45" s="25"/>
      <c r="K45" s="25"/>
      <c r="L45" s="25"/>
      <c r="M45" s="25"/>
      <c r="N45" s="25"/>
      <c r="O45" s="25"/>
      <c r="P45" s="25"/>
      <c r="Q45" s="25"/>
      <c r="R45" s="25"/>
      <c r="S45" s="25"/>
      <c r="T45" s="25"/>
      <c r="U45" s="25"/>
      <c r="V45" s="25"/>
      <c r="W45" s="25"/>
      <c r="X45" s="25"/>
      <c r="Y45" s="127" t="s">
        <v>241</v>
      </c>
      <c r="Z45" s="39"/>
      <c r="AA45" s="39"/>
      <c r="AB45" s="39"/>
      <c r="AC45" s="24">
        <v>7</v>
      </c>
      <c r="AD45" s="24"/>
      <c r="AE45" s="24">
        <v>8</v>
      </c>
      <c r="AF45" s="25"/>
      <c r="AG45" s="25"/>
      <c r="AH45" s="25"/>
      <c r="AI45" s="25"/>
      <c r="AJ45" s="25"/>
      <c r="AK45" s="25"/>
    </row>
    <row r="46" spans="1:37" x14ac:dyDescent="0.25">
      <c r="A46" s="25"/>
      <c r="B46" s="25"/>
      <c r="C46" s="25" t="s">
        <v>534</v>
      </c>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row>
    <row r="47" spans="1:37" x14ac:dyDescent="0.25">
      <c r="A47" s="25"/>
      <c r="B47" s="25"/>
      <c r="C47" s="25" t="s">
        <v>533</v>
      </c>
      <c r="D47" s="25"/>
      <c r="E47" s="25"/>
      <c r="F47" s="25"/>
      <c r="G47" s="25"/>
      <c r="H47" s="25"/>
      <c r="I47" s="25"/>
      <c r="J47" s="25"/>
      <c r="K47" s="25"/>
      <c r="L47" s="25"/>
      <c r="M47" s="25"/>
      <c r="N47" s="25"/>
      <c r="O47" s="25"/>
      <c r="P47" s="25"/>
      <c r="Q47" s="25"/>
      <c r="R47" s="25"/>
      <c r="S47" s="25"/>
      <c r="T47" s="25"/>
      <c r="U47" s="25"/>
      <c r="V47" s="25"/>
      <c r="W47" s="25"/>
      <c r="X47" s="25"/>
      <c r="Y47" s="25" t="s">
        <v>243</v>
      </c>
      <c r="Z47" s="25"/>
      <c r="AA47" s="25"/>
      <c r="AB47" s="25"/>
      <c r="AC47" s="39"/>
      <c r="AD47" s="25"/>
      <c r="AE47" s="39"/>
      <c r="AF47" s="25"/>
      <c r="AG47" s="25"/>
      <c r="AH47" s="25"/>
      <c r="AI47" s="25"/>
      <c r="AJ47" s="25"/>
      <c r="AK47" s="25"/>
    </row>
    <row r="48" spans="1:37" x14ac:dyDescent="0.25">
      <c r="A48" s="25"/>
      <c r="B48" s="25"/>
      <c r="C48" s="25"/>
      <c r="D48" s="25"/>
      <c r="E48" s="25"/>
      <c r="F48" s="25"/>
      <c r="G48" s="25"/>
      <c r="H48" s="25"/>
      <c r="I48" s="25"/>
      <c r="J48" s="25"/>
      <c r="K48" s="25"/>
      <c r="L48" s="25"/>
      <c r="M48" s="25"/>
      <c r="N48" s="25"/>
      <c r="O48" s="25"/>
      <c r="P48" s="25"/>
      <c r="Q48" s="25"/>
      <c r="R48" s="25"/>
      <c r="S48" s="25"/>
      <c r="T48" s="25"/>
      <c r="U48" s="25"/>
      <c r="V48" s="25"/>
      <c r="W48" s="25"/>
      <c r="X48" s="25"/>
      <c r="Y48" s="25" t="s">
        <v>242</v>
      </c>
      <c r="Z48" s="25"/>
      <c r="AA48" s="25"/>
      <c r="AB48" s="25"/>
      <c r="AC48" s="39"/>
      <c r="AD48" s="25"/>
      <c r="AE48" s="39"/>
      <c r="AF48" s="25"/>
      <c r="AG48" s="25"/>
      <c r="AH48" s="25"/>
      <c r="AI48" s="25"/>
      <c r="AJ48" s="25"/>
      <c r="AK48" s="25"/>
    </row>
    <row r="49" spans="1:37" x14ac:dyDescent="0.25">
      <c r="A49" s="25"/>
      <c r="B49" s="25"/>
      <c r="C49" s="149" t="s">
        <v>382</v>
      </c>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t="s">
        <v>139</v>
      </c>
      <c r="AH49" s="25"/>
      <c r="AI49" s="25"/>
      <c r="AJ49" s="25"/>
      <c r="AK49" s="25"/>
    </row>
    <row r="50" spans="1:37" x14ac:dyDescent="0.25">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t="s">
        <v>247</v>
      </c>
      <c r="AH50" s="25"/>
      <c r="AI50" s="25"/>
      <c r="AJ50" s="25"/>
      <c r="AK50" s="25"/>
    </row>
    <row r="51" spans="1:37" x14ac:dyDescent="0.25">
      <c r="A51" s="25"/>
      <c r="B51" s="25"/>
      <c r="C51" s="48" t="s">
        <v>549</v>
      </c>
      <c r="D51" s="48"/>
      <c r="E51" s="48"/>
      <c r="F51" s="48"/>
      <c r="G51" s="48"/>
      <c r="H51" s="48"/>
      <c r="I51" s="48"/>
      <c r="J51" s="48"/>
      <c r="K51" s="48"/>
      <c r="L51" s="48"/>
      <c r="M51" s="48"/>
      <c r="N51" s="48"/>
      <c r="O51" s="48"/>
      <c r="P51" s="48"/>
      <c r="Q51" s="48"/>
      <c r="R51" s="48"/>
      <c r="S51" s="48"/>
      <c r="T51" s="48"/>
      <c r="U51" s="48"/>
      <c r="V51" s="48"/>
      <c r="W51" s="48"/>
      <c r="X51" s="48"/>
      <c r="Y51" s="48"/>
      <c r="Z51" s="48"/>
      <c r="AA51" s="48"/>
      <c r="AB51" s="28"/>
      <c r="AC51" s="27">
        <f>COUNTIF(AC47:AC48, "C")+COUNTIF(AC47:AC48, "NVT")</f>
        <v>0</v>
      </c>
      <c r="AD51" s="28"/>
      <c r="AE51" s="27">
        <f>COUNTIF(AE47:AE48, "C")+COUNTIF(AE47:AE48, "NVT")</f>
        <v>0</v>
      </c>
      <c r="AF51" s="25"/>
      <c r="AG51" s="41">
        <f>COUNTIF(AC51:AE51, "2")</f>
        <v>0</v>
      </c>
      <c r="AH51" s="25"/>
      <c r="AI51" s="25"/>
      <c r="AJ51" s="25"/>
      <c r="AK51" s="25"/>
    </row>
    <row r="52" spans="1:37" x14ac:dyDescent="0.25">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131"/>
      <c r="AC52" s="311"/>
      <c r="AD52" s="131"/>
      <c r="AE52" s="311"/>
      <c r="AF52" s="25"/>
      <c r="AG52" s="311"/>
      <c r="AH52" s="25"/>
      <c r="AI52" s="25"/>
      <c r="AJ52" s="25"/>
      <c r="AK52" s="25"/>
    </row>
    <row r="53" spans="1:37" ht="18.75" x14ac:dyDescent="0.3">
      <c r="A53" s="25"/>
      <c r="B53" s="25"/>
      <c r="C53" s="121" t="s">
        <v>245</v>
      </c>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row>
    <row r="54" spans="1:37" ht="18.75" x14ac:dyDescent="0.3">
      <c r="A54" s="25"/>
      <c r="B54" s="25"/>
      <c r="C54" s="121"/>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row>
    <row r="55" spans="1:37" x14ac:dyDescent="0.25">
      <c r="A55" s="25"/>
      <c r="B55" s="25"/>
      <c r="C55" s="149" t="s">
        <v>528</v>
      </c>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row>
    <row r="56" spans="1:37" x14ac:dyDescent="0.25">
      <c r="A56" s="25"/>
      <c r="B56" s="25"/>
      <c r="C56" s="25" t="s">
        <v>531</v>
      </c>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row>
    <row r="57" spans="1:37" x14ac:dyDescent="0.25">
      <c r="A57" s="25"/>
      <c r="B57" s="25"/>
      <c r="C57" s="25" t="s">
        <v>548</v>
      </c>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row>
    <row r="58" spans="1:37" x14ac:dyDescent="0.25">
      <c r="A58" s="25"/>
      <c r="B58" s="25"/>
      <c r="C58" s="149" t="s">
        <v>382</v>
      </c>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row>
    <row r="59" spans="1:37" x14ac:dyDescent="0.25">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row>
    <row r="60" spans="1:37" x14ac:dyDescent="0.25">
      <c r="A60" s="25"/>
      <c r="B60" s="25"/>
      <c r="C60" s="25"/>
      <c r="D60" s="25"/>
      <c r="E60" s="25"/>
      <c r="F60" s="25"/>
      <c r="G60" s="149"/>
      <c r="H60" s="149"/>
      <c r="I60" s="149"/>
      <c r="J60" s="149"/>
      <c r="K60" s="298"/>
      <c r="L60" s="298"/>
      <c r="M60" s="312" t="s">
        <v>241</v>
      </c>
      <c r="N60" s="24"/>
      <c r="O60" s="24"/>
      <c r="P60" s="24"/>
      <c r="Q60" s="24">
        <v>1</v>
      </c>
      <c r="R60" s="24"/>
      <c r="S60" s="24">
        <v>2</v>
      </c>
      <c r="T60" s="24"/>
      <c r="U60" s="24">
        <v>3</v>
      </c>
      <c r="V60" s="24"/>
      <c r="W60" s="24">
        <v>5</v>
      </c>
      <c r="X60" s="24"/>
      <c r="Y60" s="24">
        <v>8</v>
      </c>
      <c r="Z60" s="24"/>
      <c r="AA60" s="24">
        <v>9</v>
      </c>
      <c r="AB60" s="24"/>
      <c r="AC60" s="24">
        <v>10</v>
      </c>
      <c r="AD60" s="24"/>
      <c r="AE60" s="24">
        <v>12</v>
      </c>
      <c r="AF60" s="25"/>
      <c r="AG60" s="25"/>
      <c r="AH60" s="25"/>
      <c r="AI60" s="25"/>
      <c r="AJ60" s="25"/>
      <c r="AK60" s="25"/>
    </row>
    <row r="61" spans="1:37" x14ac:dyDescent="0.25">
      <c r="A61" s="25"/>
      <c r="B61" s="25"/>
      <c r="C61" s="25"/>
      <c r="D61" s="25"/>
      <c r="E61" s="25"/>
      <c r="F61" s="25"/>
      <c r="G61" s="25"/>
      <c r="H61" s="25"/>
      <c r="I61" s="25"/>
      <c r="J61" s="25"/>
      <c r="K61" s="22"/>
      <c r="L61" s="22"/>
      <c r="M61" s="22"/>
      <c r="N61" s="22"/>
      <c r="O61" s="22"/>
      <c r="P61" s="22"/>
      <c r="Q61" s="22"/>
      <c r="R61" s="22"/>
      <c r="S61" s="22"/>
      <c r="T61" s="22"/>
      <c r="U61" s="22"/>
      <c r="V61" s="22"/>
      <c r="W61" s="22"/>
      <c r="X61" s="22"/>
      <c r="Y61" s="22"/>
      <c r="Z61" s="22"/>
      <c r="AA61" s="22"/>
      <c r="AB61" s="22"/>
      <c r="AC61" s="22"/>
      <c r="AD61" s="22"/>
      <c r="AE61" s="22"/>
      <c r="AF61" s="25"/>
      <c r="AG61" s="25"/>
      <c r="AH61" s="25"/>
      <c r="AI61" s="25"/>
      <c r="AJ61" s="25"/>
      <c r="AK61" s="25"/>
    </row>
    <row r="62" spans="1:37" x14ac:dyDescent="0.25">
      <c r="A62" s="25"/>
      <c r="B62" s="25"/>
      <c r="C62" s="25"/>
      <c r="D62" s="25"/>
      <c r="E62" s="25"/>
      <c r="F62" s="25"/>
      <c r="G62" s="25"/>
      <c r="H62" s="25"/>
      <c r="I62" s="25"/>
      <c r="J62" s="313"/>
      <c r="K62" s="22"/>
      <c r="L62" s="22"/>
      <c r="M62" s="175" t="s">
        <v>243</v>
      </c>
      <c r="N62" s="22"/>
      <c r="O62" s="22"/>
      <c r="P62" s="22"/>
      <c r="Q62" s="217"/>
      <c r="R62" s="22"/>
      <c r="S62" s="217"/>
      <c r="T62" s="22"/>
      <c r="U62" s="217"/>
      <c r="V62" s="22"/>
      <c r="W62" s="217"/>
      <c r="X62" s="22"/>
      <c r="Y62" s="217"/>
      <c r="Z62" s="22"/>
      <c r="AA62" s="217"/>
      <c r="AB62" s="22"/>
      <c r="AC62" s="217"/>
      <c r="AD62" s="22"/>
      <c r="AE62" s="217"/>
      <c r="AF62" s="25"/>
      <c r="AG62" s="25"/>
      <c r="AH62" s="25"/>
      <c r="AI62" s="25"/>
      <c r="AJ62" s="25"/>
      <c r="AK62" s="25"/>
    </row>
    <row r="63" spans="1:37" x14ac:dyDescent="0.25">
      <c r="A63" s="25"/>
      <c r="B63" s="25"/>
      <c r="C63" s="25"/>
      <c r="D63" s="25"/>
      <c r="E63" s="25"/>
      <c r="F63" s="25"/>
      <c r="G63" s="25"/>
      <c r="H63" s="25"/>
      <c r="I63" s="25"/>
      <c r="J63" s="25"/>
      <c r="K63" s="22"/>
      <c r="L63" s="22"/>
      <c r="M63" s="175" t="s">
        <v>242</v>
      </c>
      <c r="N63" s="22"/>
      <c r="O63" s="22"/>
      <c r="P63" s="22"/>
      <c r="Q63" s="217"/>
      <c r="R63" s="22"/>
      <c r="S63" s="217"/>
      <c r="T63" s="22"/>
      <c r="U63" s="217"/>
      <c r="V63" s="22"/>
      <c r="W63" s="217"/>
      <c r="X63" s="22"/>
      <c r="Y63" s="217"/>
      <c r="Z63" s="22"/>
      <c r="AA63" s="217"/>
      <c r="AB63" s="22"/>
      <c r="AC63" s="217"/>
      <c r="AD63" s="22"/>
      <c r="AE63" s="217"/>
      <c r="AF63" s="25"/>
      <c r="AG63" s="25"/>
      <c r="AH63" s="25"/>
      <c r="AI63" s="25"/>
      <c r="AJ63" s="25"/>
      <c r="AK63" s="25"/>
    </row>
    <row r="64" spans="1:37" x14ac:dyDescent="0.25">
      <c r="A64" s="25"/>
      <c r="B64" s="25"/>
      <c r="C64" s="25"/>
      <c r="D64" s="25"/>
      <c r="E64" s="25"/>
      <c r="F64" s="25"/>
      <c r="G64" s="25"/>
      <c r="H64" s="25"/>
      <c r="I64" s="25"/>
      <c r="J64" s="25"/>
      <c r="K64" s="22"/>
      <c r="L64" s="22"/>
      <c r="M64" s="22"/>
      <c r="N64" s="22"/>
      <c r="O64" s="22"/>
      <c r="P64" s="22"/>
      <c r="Q64" s="22"/>
      <c r="R64" s="22"/>
      <c r="S64" s="22"/>
      <c r="T64" s="22"/>
      <c r="U64" s="22"/>
      <c r="V64" s="22"/>
      <c r="W64" s="22"/>
      <c r="X64" s="22"/>
      <c r="Y64" s="22"/>
      <c r="Z64" s="22"/>
      <c r="AA64" s="22"/>
      <c r="AB64" s="22"/>
      <c r="AC64" s="22"/>
      <c r="AD64" s="22"/>
      <c r="AE64" s="22"/>
      <c r="AF64" s="25"/>
      <c r="AG64" s="25"/>
      <c r="AH64" s="25"/>
      <c r="AI64" s="25"/>
      <c r="AJ64" s="25"/>
      <c r="AK64" s="25"/>
    </row>
    <row r="65" spans="1:37" x14ac:dyDescent="0.25">
      <c r="A65" s="25"/>
      <c r="B65" s="25"/>
      <c r="C65" s="48" t="s">
        <v>246</v>
      </c>
      <c r="D65" s="48"/>
      <c r="E65" s="48"/>
      <c r="F65" s="48"/>
      <c r="G65" s="48"/>
      <c r="H65" s="48"/>
      <c r="I65" s="48"/>
      <c r="J65" s="48"/>
      <c r="K65" s="27"/>
      <c r="L65" s="27"/>
      <c r="M65" s="27"/>
      <c r="N65" s="27"/>
      <c r="O65" s="27"/>
      <c r="P65" s="27"/>
      <c r="Q65" s="27">
        <f>COUNTIF(Q62:Q63, "C")+COUNTIF(Q62:Q63, "NVT")</f>
        <v>0</v>
      </c>
      <c r="R65" s="27"/>
      <c r="S65" s="27">
        <f>COUNTIF(S62:S63, "C")+COUNTIF(S62:S63, "NVT")</f>
        <v>0</v>
      </c>
      <c r="T65" s="27"/>
      <c r="U65" s="27">
        <f>COUNTIF(U62:U63, "C")+COUNTIF(U62:U63, "NVT")</f>
        <v>0</v>
      </c>
      <c r="V65" s="27"/>
      <c r="W65" s="27">
        <f>COUNTIF(W62:W63, "C")+COUNTIF(W62:W63, "NVT")</f>
        <v>0</v>
      </c>
      <c r="X65" s="27"/>
      <c r="Y65" s="27">
        <f>COUNTIF(Y62:Y63, "C")+COUNTIF(Y62:Y63, "NVT")</f>
        <v>0</v>
      </c>
      <c r="Z65" s="27"/>
      <c r="AA65" s="27">
        <f>COUNTIF(AA62:AA63, "C")+COUNTIF(AA62:AA63, "NVT")</f>
        <v>0</v>
      </c>
      <c r="AB65" s="27"/>
      <c r="AC65" s="27">
        <f>COUNTIF(AC62:AC63, "C")+COUNTIF(AC62:AC63, "NVT")</f>
        <v>0</v>
      </c>
      <c r="AD65" s="27"/>
      <c r="AE65" s="27">
        <f>COUNTIF(AE62:AE63, "C")+COUNTIF(AE62:AE63, "NVT")</f>
        <v>0</v>
      </c>
      <c r="AF65" s="131"/>
      <c r="AG65" s="311"/>
      <c r="AH65" s="25"/>
      <c r="AI65" s="25"/>
      <c r="AJ65" s="25"/>
      <c r="AK65" s="25"/>
    </row>
    <row r="66" spans="1:37" x14ac:dyDescent="0.25">
      <c r="A66" s="25"/>
      <c r="B66" s="25"/>
      <c r="C66" s="25"/>
      <c r="D66" s="25"/>
      <c r="E66" s="25"/>
      <c r="F66" s="25"/>
      <c r="G66" s="25"/>
      <c r="H66" s="25"/>
      <c r="I66" s="25"/>
      <c r="J66" s="25"/>
      <c r="K66" s="311"/>
      <c r="L66" s="311"/>
      <c r="M66" s="311"/>
      <c r="N66" s="311"/>
      <c r="O66" s="311"/>
      <c r="P66" s="311"/>
      <c r="Q66" s="311"/>
      <c r="R66" s="311"/>
      <c r="S66" s="311"/>
      <c r="T66" s="311"/>
      <c r="U66" s="311"/>
      <c r="V66" s="311"/>
      <c r="W66" s="311"/>
      <c r="X66" s="311"/>
      <c r="Y66" s="311"/>
      <c r="Z66" s="311"/>
      <c r="AA66" s="311"/>
      <c r="AB66" s="311"/>
      <c r="AC66" s="311"/>
      <c r="AD66" s="311"/>
      <c r="AE66" s="311"/>
      <c r="AF66" s="131"/>
      <c r="AG66" s="311"/>
      <c r="AH66" s="25"/>
      <c r="AI66" s="25"/>
      <c r="AJ66" s="25"/>
      <c r="AK66" s="25"/>
    </row>
    <row r="67" spans="1:37" x14ac:dyDescent="0.25">
      <c r="A67" s="25"/>
      <c r="B67" s="25"/>
      <c r="C67" s="25"/>
      <c r="D67" s="25"/>
      <c r="E67" s="25"/>
      <c r="F67" s="25"/>
      <c r="G67" s="149"/>
      <c r="H67" s="149"/>
      <c r="I67" s="149"/>
      <c r="J67" s="149"/>
      <c r="K67" s="298"/>
      <c r="L67" s="298"/>
      <c r="M67" s="312" t="s">
        <v>241</v>
      </c>
      <c r="N67" s="24"/>
      <c r="O67" s="24"/>
      <c r="P67" s="24"/>
      <c r="Q67" s="24">
        <v>13</v>
      </c>
      <c r="R67" s="24"/>
      <c r="S67" s="24">
        <v>14</v>
      </c>
      <c r="T67" s="24"/>
      <c r="U67" s="24">
        <v>15</v>
      </c>
      <c r="V67" s="24"/>
      <c r="W67" s="24">
        <v>17</v>
      </c>
      <c r="X67" s="24"/>
      <c r="Y67" s="24">
        <v>18</v>
      </c>
      <c r="Z67" s="24"/>
      <c r="AA67" s="24">
        <v>20</v>
      </c>
      <c r="AB67" s="24"/>
      <c r="AC67" s="24">
        <v>21</v>
      </c>
      <c r="AD67" s="24"/>
      <c r="AE67" s="24">
        <v>22</v>
      </c>
      <c r="AF67" s="131"/>
      <c r="AG67" s="311"/>
      <c r="AH67" s="25"/>
      <c r="AI67" s="25"/>
      <c r="AJ67" s="25"/>
      <c r="AK67" s="25"/>
    </row>
    <row r="68" spans="1:37" x14ac:dyDescent="0.25">
      <c r="A68" s="25"/>
      <c r="B68" s="25"/>
      <c r="C68" s="25"/>
      <c r="D68" s="25"/>
      <c r="E68" s="25"/>
      <c r="F68" s="25"/>
      <c r="G68" s="25"/>
      <c r="H68" s="25"/>
      <c r="I68" s="25"/>
      <c r="J68" s="25"/>
      <c r="K68" s="22"/>
      <c r="L68" s="22"/>
      <c r="M68" s="22"/>
      <c r="N68" s="22"/>
      <c r="O68" s="22"/>
      <c r="P68" s="22"/>
      <c r="Q68" s="22"/>
      <c r="R68" s="22"/>
      <c r="S68" s="22"/>
      <c r="T68" s="22"/>
      <c r="U68" s="22"/>
      <c r="V68" s="22"/>
      <c r="W68" s="22"/>
      <c r="X68" s="22"/>
      <c r="Y68" s="22"/>
      <c r="Z68" s="22"/>
      <c r="AA68" s="22"/>
      <c r="AB68" s="22"/>
      <c r="AC68" s="22"/>
      <c r="AD68" s="22"/>
      <c r="AE68" s="22"/>
      <c r="AF68" s="131"/>
      <c r="AG68" s="311"/>
      <c r="AH68" s="25"/>
      <c r="AI68" s="25"/>
      <c r="AJ68" s="25"/>
      <c r="AK68" s="25"/>
    </row>
    <row r="69" spans="1:37" x14ac:dyDescent="0.25">
      <c r="A69" s="25"/>
      <c r="B69" s="25"/>
      <c r="C69" s="25"/>
      <c r="D69" s="25"/>
      <c r="E69" s="25"/>
      <c r="F69" s="25"/>
      <c r="G69" s="25"/>
      <c r="H69" s="25"/>
      <c r="I69" s="25"/>
      <c r="J69" s="313"/>
      <c r="K69" s="22"/>
      <c r="L69" s="22"/>
      <c r="M69" s="175" t="s">
        <v>243</v>
      </c>
      <c r="N69" s="22"/>
      <c r="O69" s="22"/>
      <c r="P69" s="22"/>
      <c r="Q69" s="217"/>
      <c r="R69" s="22"/>
      <c r="S69" s="217"/>
      <c r="T69" s="22"/>
      <c r="U69" s="217"/>
      <c r="V69" s="22"/>
      <c r="W69" s="217"/>
      <c r="X69" s="22"/>
      <c r="Y69" s="217"/>
      <c r="Z69" s="22"/>
      <c r="AA69" s="217"/>
      <c r="AB69" s="22"/>
      <c r="AC69" s="217"/>
      <c r="AD69" s="22"/>
      <c r="AE69" s="217"/>
      <c r="AF69" s="131"/>
      <c r="AG69" s="311"/>
      <c r="AH69" s="25"/>
      <c r="AI69" s="25"/>
      <c r="AJ69" s="25"/>
      <c r="AK69" s="25"/>
    </row>
    <row r="70" spans="1:37" x14ac:dyDescent="0.25">
      <c r="A70" s="25"/>
      <c r="B70" s="25"/>
      <c r="C70" s="25"/>
      <c r="D70" s="25"/>
      <c r="E70" s="25"/>
      <c r="F70" s="25"/>
      <c r="G70" s="25"/>
      <c r="H70" s="25"/>
      <c r="I70" s="25"/>
      <c r="J70" s="25"/>
      <c r="K70" s="22"/>
      <c r="L70" s="22"/>
      <c r="M70" s="175" t="s">
        <v>242</v>
      </c>
      <c r="N70" s="22"/>
      <c r="O70" s="22"/>
      <c r="P70" s="22"/>
      <c r="Q70" s="217"/>
      <c r="R70" s="22"/>
      <c r="S70" s="217"/>
      <c r="T70" s="22"/>
      <c r="U70" s="217"/>
      <c r="V70" s="22"/>
      <c r="W70" s="217"/>
      <c r="X70" s="22"/>
      <c r="Y70" s="217"/>
      <c r="Z70" s="22"/>
      <c r="AA70" s="217"/>
      <c r="AB70" s="22"/>
      <c r="AC70" s="217"/>
      <c r="AD70" s="22"/>
      <c r="AE70" s="217"/>
      <c r="AF70" s="131"/>
      <c r="AG70" s="25" t="s">
        <v>139</v>
      </c>
      <c r="AH70" s="25"/>
      <c r="AI70" s="25"/>
      <c r="AJ70" s="25"/>
      <c r="AK70" s="25"/>
    </row>
    <row r="71" spans="1:37" x14ac:dyDescent="0.25">
      <c r="A71" s="25"/>
      <c r="B71" s="25"/>
      <c r="C71" s="25"/>
      <c r="D71" s="25"/>
      <c r="E71" s="25"/>
      <c r="F71" s="25"/>
      <c r="G71" s="25"/>
      <c r="H71" s="25"/>
      <c r="I71" s="25"/>
      <c r="J71" s="25"/>
      <c r="K71" s="22"/>
      <c r="L71" s="22"/>
      <c r="M71" s="22"/>
      <c r="N71" s="22"/>
      <c r="O71" s="22"/>
      <c r="P71" s="22"/>
      <c r="Q71" s="22"/>
      <c r="R71" s="22"/>
      <c r="S71" s="22"/>
      <c r="T71" s="22"/>
      <c r="U71" s="22"/>
      <c r="V71" s="22"/>
      <c r="W71" s="22"/>
      <c r="X71" s="22"/>
      <c r="Y71" s="22"/>
      <c r="Z71" s="22"/>
      <c r="AA71" s="22"/>
      <c r="AB71" s="22"/>
      <c r="AC71" s="22"/>
      <c r="AD71" s="22"/>
      <c r="AE71" s="22"/>
      <c r="AF71" s="25"/>
      <c r="AG71" s="25" t="s">
        <v>532</v>
      </c>
      <c r="AH71" s="25"/>
      <c r="AI71" s="25"/>
      <c r="AJ71" s="25"/>
      <c r="AK71" s="25"/>
    </row>
    <row r="72" spans="1:37" x14ac:dyDescent="0.25">
      <c r="A72" s="25"/>
      <c r="B72" s="25"/>
      <c r="C72" s="48" t="s">
        <v>538</v>
      </c>
      <c r="D72" s="48"/>
      <c r="E72" s="48"/>
      <c r="F72" s="48"/>
      <c r="G72" s="48"/>
      <c r="H72" s="48"/>
      <c r="I72" s="48"/>
      <c r="J72" s="48"/>
      <c r="K72" s="27"/>
      <c r="L72" s="27"/>
      <c r="M72" s="27"/>
      <c r="N72" s="27"/>
      <c r="O72" s="27"/>
      <c r="P72" s="27"/>
      <c r="Q72" s="27">
        <f>COUNTIF(Q69:Q70, "C")+COUNTIF(Q69:Q70, "NVT")</f>
        <v>0</v>
      </c>
      <c r="R72" s="27"/>
      <c r="S72" s="27">
        <f>COUNTIF(S69:S70, "C")+COUNTIF(S69:S70, "NVT")</f>
        <v>0</v>
      </c>
      <c r="T72" s="27"/>
      <c r="U72" s="27">
        <f>COUNTIF(U69:U70, "C")+COUNTIF(U69:U70, "NVT")</f>
        <v>0</v>
      </c>
      <c r="V72" s="27"/>
      <c r="W72" s="27">
        <f>COUNTIF(W69:W70, "C")+COUNTIF(W69:W70, "NVT")</f>
        <v>0</v>
      </c>
      <c r="X72" s="27"/>
      <c r="Y72" s="27">
        <f>COUNTIF(Y69:Y70, "C")+COUNTIF(Y69:Y70, "NVT")</f>
        <v>0</v>
      </c>
      <c r="Z72" s="27"/>
      <c r="AA72" s="27">
        <f>COUNTIF(AA69:AA70, "C")+COUNTIF(AA69:AA70, "NVT")</f>
        <v>0</v>
      </c>
      <c r="AB72" s="27"/>
      <c r="AC72" s="27">
        <f>COUNTIF(AC69:AC70, "C")+COUNTIF(AC69:AC70, "NVT")</f>
        <v>0</v>
      </c>
      <c r="AD72" s="27"/>
      <c r="AE72" s="27">
        <f>COUNTIF(AE69:AE70, "C")+COUNTIF(AE69:AE70, "NVT")</f>
        <v>0</v>
      </c>
      <c r="AF72" s="25"/>
      <c r="AG72" s="41">
        <f>COUNTIF(Q65:AE65, "2")+COUNTIF(Q72:AE72, "2")</f>
        <v>0</v>
      </c>
      <c r="AH72" s="25"/>
      <c r="AI72" s="25"/>
      <c r="AJ72" s="25"/>
      <c r="AK72" s="25"/>
    </row>
    <row r="73" spans="1:37" x14ac:dyDescent="0.25">
      <c r="A73" s="25"/>
      <c r="B73" s="25"/>
      <c r="C73" s="25"/>
      <c r="D73" s="25"/>
      <c r="E73" s="25"/>
      <c r="F73" s="25"/>
      <c r="G73" s="25"/>
      <c r="H73" s="25"/>
      <c r="I73" s="25"/>
      <c r="J73" s="25"/>
      <c r="K73" s="311"/>
      <c r="L73" s="311"/>
      <c r="M73" s="311"/>
      <c r="N73" s="311"/>
      <c r="O73" s="311"/>
      <c r="P73" s="311"/>
      <c r="Q73" s="311"/>
      <c r="R73" s="311"/>
      <c r="S73" s="311"/>
      <c r="T73" s="311"/>
      <c r="U73" s="311"/>
      <c r="V73" s="311"/>
      <c r="W73" s="311"/>
      <c r="X73" s="311"/>
      <c r="Y73" s="311"/>
      <c r="Z73" s="311"/>
      <c r="AA73" s="311"/>
      <c r="AB73" s="311"/>
      <c r="AC73" s="311"/>
      <c r="AD73" s="311"/>
      <c r="AE73" s="311"/>
      <c r="AF73" s="25"/>
      <c r="AG73" s="311"/>
      <c r="AH73" s="25"/>
      <c r="AI73" s="25"/>
      <c r="AJ73" s="25"/>
      <c r="AK73" s="25"/>
    </row>
    <row r="74" spans="1:37" x14ac:dyDescent="0.25">
      <c r="A74" s="25"/>
      <c r="B74" s="25"/>
      <c r="C74" s="149" t="s">
        <v>529</v>
      </c>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row>
    <row r="75" spans="1:37" x14ac:dyDescent="0.25">
      <c r="A75" s="25"/>
      <c r="B75" s="25"/>
      <c r="C75" s="25" t="s">
        <v>389</v>
      </c>
      <c r="D75" s="25"/>
      <c r="E75" s="25"/>
      <c r="F75" s="25"/>
      <c r="G75" s="25"/>
      <c r="H75" s="25"/>
      <c r="I75" s="25"/>
      <c r="J75" s="25"/>
      <c r="K75" s="25"/>
      <c r="L75" s="25"/>
      <c r="M75" s="25"/>
      <c r="N75" s="25"/>
      <c r="O75" s="25"/>
      <c r="P75" s="25"/>
      <c r="Q75" s="25"/>
      <c r="R75" s="25"/>
      <c r="S75" s="127" t="s">
        <v>241</v>
      </c>
      <c r="T75" s="127"/>
      <c r="U75" s="127"/>
      <c r="V75" s="127"/>
      <c r="W75" s="24">
        <v>12</v>
      </c>
      <c r="X75" s="24"/>
      <c r="Y75" s="24">
        <v>33</v>
      </c>
      <c r="Z75" s="24"/>
      <c r="AA75" s="24">
        <v>34</v>
      </c>
      <c r="AB75" s="24"/>
      <c r="AC75" s="24">
        <v>35</v>
      </c>
      <c r="AD75" s="24"/>
      <c r="AE75" s="24">
        <v>37</v>
      </c>
      <c r="AF75" s="25"/>
      <c r="AG75" s="25"/>
      <c r="AH75" s="25"/>
      <c r="AI75" s="25"/>
      <c r="AJ75" s="25"/>
      <c r="AK75" s="25"/>
    </row>
    <row r="76" spans="1:37" x14ac:dyDescent="0.25">
      <c r="A76" s="25"/>
      <c r="B76" s="25"/>
      <c r="C76" s="25" t="s">
        <v>390</v>
      </c>
      <c r="D76" s="25"/>
      <c r="E76" s="25"/>
      <c r="F76" s="25"/>
      <c r="G76" s="25"/>
      <c r="H76" s="25"/>
      <c r="I76" s="25"/>
      <c r="J76" s="25"/>
      <c r="K76" s="25"/>
      <c r="L76" s="25"/>
      <c r="M76" s="25"/>
      <c r="N76" s="25"/>
      <c r="O76" s="25"/>
      <c r="P76" s="25"/>
      <c r="Q76" s="25"/>
      <c r="R76" s="25"/>
      <c r="S76" s="25"/>
      <c r="T76" s="25"/>
      <c r="U76" s="25"/>
      <c r="V76" s="25"/>
      <c r="W76" s="22"/>
      <c r="X76" s="22"/>
      <c r="Y76" s="22"/>
      <c r="Z76" s="22"/>
      <c r="AA76" s="22"/>
      <c r="AB76" s="22"/>
      <c r="AC76" s="22"/>
      <c r="AD76" s="22"/>
      <c r="AE76" s="22"/>
      <c r="AF76" s="25"/>
      <c r="AG76" s="25"/>
      <c r="AH76" s="25"/>
      <c r="AI76" s="25"/>
      <c r="AJ76" s="25"/>
      <c r="AK76" s="25"/>
    </row>
    <row r="77" spans="1:37" x14ac:dyDescent="0.25">
      <c r="A77" s="25"/>
      <c r="B77" s="25"/>
      <c r="C77" s="149" t="s">
        <v>391</v>
      </c>
      <c r="D77" s="25"/>
      <c r="E77" s="25"/>
      <c r="F77" s="25"/>
      <c r="G77" s="25"/>
      <c r="H77" s="25"/>
      <c r="I77" s="25"/>
      <c r="J77" s="25"/>
      <c r="K77" s="25"/>
      <c r="L77" s="25"/>
      <c r="M77" s="25"/>
      <c r="N77" s="25"/>
      <c r="O77" s="25"/>
      <c r="P77" s="25"/>
      <c r="Q77" s="25"/>
      <c r="R77" s="25"/>
      <c r="S77" s="25" t="s">
        <v>243</v>
      </c>
      <c r="T77" s="25"/>
      <c r="U77" s="25"/>
      <c r="V77" s="25"/>
      <c r="W77" s="217"/>
      <c r="X77" s="22"/>
      <c r="Y77" s="217"/>
      <c r="Z77" s="22"/>
      <c r="AA77" s="217"/>
      <c r="AB77" s="22"/>
      <c r="AC77" s="217"/>
      <c r="AD77" s="22"/>
      <c r="AE77" s="217"/>
      <c r="AF77" s="25"/>
      <c r="AG77" s="25"/>
      <c r="AH77" s="25"/>
      <c r="AI77" s="25"/>
      <c r="AJ77" s="25"/>
      <c r="AK77" s="25"/>
    </row>
    <row r="78" spans="1:37" x14ac:dyDescent="0.25">
      <c r="A78" s="25"/>
      <c r="B78" s="25"/>
      <c r="C78" s="149" t="s">
        <v>226</v>
      </c>
      <c r="D78" s="25"/>
      <c r="E78" s="25"/>
      <c r="F78" s="25"/>
      <c r="G78" s="25"/>
      <c r="H78" s="25"/>
      <c r="I78" s="25"/>
      <c r="J78" s="25"/>
      <c r="K78" s="25"/>
      <c r="L78" s="25"/>
      <c r="M78" s="25"/>
      <c r="N78" s="25"/>
      <c r="O78" s="25"/>
      <c r="P78" s="25"/>
      <c r="Q78" s="25"/>
      <c r="R78" s="25"/>
      <c r="S78" s="25" t="s">
        <v>242</v>
      </c>
      <c r="T78" s="25"/>
      <c r="U78" s="25"/>
      <c r="V78" s="25"/>
      <c r="W78" s="217"/>
      <c r="X78" s="22"/>
      <c r="Y78" s="217"/>
      <c r="Z78" s="22"/>
      <c r="AA78" s="217"/>
      <c r="AB78" s="22"/>
      <c r="AC78" s="217"/>
      <c r="AD78" s="22"/>
      <c r="AE78" s="217"/>
      <c r="AF78" s="25"/>
      <c r="AG78" s="25" t="s">
        <v>139</v>
      </c>
      <c r="AH78" s="25"/>
      <c r="AI78" s="25"/>
      <c r="AJ78" s="25"/>
      <c r="AK78" s="25"/>
    </row>
    <row r="79" spans="1:37" x14ac:dyDescent="0.25">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t="s">
        <v>388</v>
      </c>
      <c r="AH79" s="25"/>
      <c r="AI79" s="25"/>
      <c r="AJ79" s="25"/>
      <c r="AK79" s="25"/>
    </row>
    <row r="80" spans="1:37" x14ac:dyDescent="0.25">
      <c r="A80" s="25"/>
      <c r="B80" s="25"/>
      <c r="C80" s="48" t="s">
        <v>539</v>
      </c>
      <c r="D80" s="48"/>
      <c r="E80" s="48"/>
      <c r="F80" s="48"/>
      <c r="G80" s="48"/>
      <c r="H80" s="48"/>
      <c r="I80" s="48"/>
      <c r="J80" s="48"/>
      <c r="K80" s="27"/>
      <c r="L80" s="27"/>
      <c r="M80" s="27"/>
      <c r="N80" s="27"/>
      <c r="O80" s="27"/>
      <c r="P80" s="27"/>
      <c r="Q80" s="27"/>
      <c r="R80" s="27"/>
      <c r="S80" s="27"/>
      <c r="T80" s="27"/>
      <c r="U80" s="27"/>
      <c r="V80" s="27"/>
      <c r="W80" s="27">
        <f>COUNTIF(W77:W78, "C")+COUNTIF(W77:W78, "NVT")</f>
        <v>0</v>
      </c>
      <c r="X80" s="27"/>
      <c r="Y80" s="27">
        <f>COUNTIF(Y77:Y78, "C")+COUNTIF(Y77:Y78, "NVT")</f>
        <v>0</v>
      </c>
      <c r="Z80" s="27"/>
      <c r="AA80" s="27">
        <f>COUNTIF(AA77:AA78, "C")+COUNTIF(AA77:AA78, "NVT")</f>
        <v>0</v>
      </c>
      <c r="AB80" s="27"/>
      <c r="AC80" s="27">
        <f>COUNTIF(AC77:AC78, "C")+COUNTIF(AC77:AC78, "NVT")</f>
        <v>0</v>
      </c>
      <c r="AD80" s="27"/>
      <c r="AE80" s="27">
        <f>COUNTIF(AE77:AE78, "C")+COUNTIF(AE77:AE78, "NVT")</f>
        <v>0</v>
      </c>
      <c r="AF80" s="25"/>
      <c r="AG80" s="41">
        <f>COUNTIF(W80:AE80, "2")</f>
        <v>0</v>
      </c>
      <c r="AH80" s="25"/>
      <c r="AI80" s="25"/>
      <c r="AJ80" s="25"/>
      <c r="AK80" s="25"/>
    </row>
    <row r="81" spans="1:37" x14ac:dyDescent="0.25">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row>
    <row r="82" spans="1:37" x14ac:dyDescent="0.25">
      <c r="A82" s="25"/>
      <c r="B82" s="25"/>
      <c r="C82" s="149" t="s">
        <v>530</v>
      </c>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row>
    <row r="83" spans="1:37" x14ac:dyDescent="0.25">
      <c r="A83" s="25"/>
      <c r="B83" s="25"/>
      <c r="C83" s="25" t="s">
        <v>551</v>
      </c>
      <c r="D83" s="25"/>
      <c r="E83" s="25"/>
      <c r="F83" s="25"/>
      <c r="G83" s="25"/>
      <c r="H83" s="25"/>
      <c r="I83" s="25"/>
      <c r="J83" s="25"/>
      <c r="K83" s="25"/>
      <c r="L83" s="25"/>
      <c r="M83" s="25"/>
      <c r="N83" s="25"/>
      <c r="O83" s="25"/>
      <c r="P83" s="25"/>
      <c r="Q83" s="25"/>
      <c r="R83" s="25"/>
      <c r="S83" s="25"/>
      <c r="T83" s="25"/>
      <c r="U83" s="25"/>
      <c r="V83" s="149"/>
      <c r="W83" s="149"/>
      <c r="X83" s="25"/>
      <c r="Y83" s="127" t="s">
        <v>241</v>
      </c>
      <c r="Z83" s="39"/>
      <c r="AA83" s="39"/>
      <c r="AB83" s="39"/>
      <c r="AC83" s="24">
        <v>12</v>
      </c>
      <c r="AD83" s="24"/>
      <c r="AE83" s="24">
        <v>18</v>
      </c>
      <c r="AF83" s="25"/>
      <c r="AG83" s="25"/>
      <c r="AH83" s="25"/>
      <c r="AI83" s="25"/>
      <c r="AJ83" s="25"/>
      <c r="AK83" s="25"/>
    </row>
    <row r="84" spans="1:37" x14ac:dyDescent="0.25">
      <c r="A84" s="25"/>
      <c r="B84" s="25"/>
      <c r="C84" s="25" t="s">
        <v>456</v>
      </c>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2"/>
      <c r="AD84" s="22"/>
      <c r="AE84" s="22"/>
      <c r="AF84" s="25"/>
      <c r="AG84" s="25"/>
      <c r="AH84" s="25"/>
      <c r="AI84" s="25"/>
      <c r="AJ84" s="25"/>
      <c r="AK84" s="25"/>
    </row>
    <row r="85" spans="1:37" x14ac:dyDescent="0.25">
      <c r="A85" s="25"/>
      <c r="B85" s="25"/>
      <c r="C85" s="149" t="s">
        <v>391</v>
      </c>
      <c r="D85" s="25"/>
      <c r="E85" s="25"/>
      <c r="F85" s="25"/>
      <c r="G85" s="25"/>
      <c r="H85" s="25"/>
      <c r="I85" s="25"/>
      <c r="J85" s="25"/>
      <c r="K85" s="25"/>
      <c r="L85" s="25"/>
      <c r="M85" s="25"/>
      <c r="N85" s="25"/>
      <c r="O85" s="25"/>
      <c r="P85" s="25"/>
      <c r="Q85" s="25"/>
      <c r="R85" s="25"/>
      <c r="S85" s="25"/>
      <c r="T85" s="25"/>
      <c r="U85" s="25"/>
      <c r="V85" s="25"/>
      <c r="W85" s="25"/>
      <c r="X85" s="25"/>
      <c r="Y85" s="25" t="s">
        <v>243</v>
      </c>
      <c r="Z85" s="25"/>
      <c r="AA85" s="25"/>
      <c r="AB85" s="25"/>
      <c r="AC85" s="217"/>
      <c r="AD85" s="22"/>
      <c r="AE85" s="217"/>
      <c r="AF85" s="25"/>
      <c r="AG85" s="25"/>
      <c r="AH85" s="25"/>
      <c r="AI85" s="25"/>
      <c r="AJ85" s="25"/>
      <c r="AK85" s="25"/>
    </row>
    <row r="86" spans="1:37" x14ac:dyDescent="0.25">
      <c r="A86" s="25"/>
      <c r="B86" s="25"/>
      <c r="C86" s="149" t="s">
        <v>226</v>
      </c>
      <c r="D86" s="25"/>
      <c r="E86" s="25"/>
      <c r="F86" s="25"/>
      <c r="G86" s="25"/>
      <c r="H86" s="25"/>
      <c r="I86" s="25"/>
      <c r="J86" s="25"/>
      <c r="K86" s="25"/>
      <c r="L86" s="25"/>
      <c r="M86" s="25"/>
      <c r="N86" s="25"/>
      <c r="O86" s="25"/>
      <c r="P86" s="25"/>
      <c r="Q86" s="25"/>
      <c r="R86" s="25"/>
      <c r="S86" s="25"/>
      <c r="T86" s="25"/>
      <c r="U86" s="25"/>
      <c r="V86" s="25"/>
      <c r="W86" s="25"/>
      <c r="X86" s="25"/>
      <c r="Y86" s="25" t="s">
        <v>242</v>
      </c>
      <c r="Z86" s="25"/>
      <c r="AA86" s="25"/>
      <c r="AB86" s="25"/>
      <c r="AC86" s="217"/>
      <c r="AD86" s="22"/>
      <c r="AE86" s="217"/>
      <c r="AF86" s="25"/>
      <c r="AG86" s="25" t="s">
        <v>139</v>
      </c>
      <c r="AH86" s="25"/>
      <c r="AI86" s="25"/>
      <c r="AJ86" s="25"/>
      <c r="AK86" s="25"/>
    </row>
    <row r="87" spans="1:37" x14ac:dyDescent="0.25">
      <c r="A87" s="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t="s">
        <v>247</v>
      </c>
      <c r="AH87" s="25"/>
      <c r="AI87" s="25"/>
      <c r="AJ87" s="25"/>
      <c r="AK87" s="25"/>
    </row>
    <row r="88" spans="1:37" x14ac:dyDescent="0.25">
      <c r="A88" s="25"/>
      <c r="B88" s="25"/>
      <c r="C88" s="48" t="s">
        <v>552</v>
      </c>
      <c r="D88" s="48"/>
      <c r="E88" s="48"/>
      <c r="F88" s="48"/>
      <c r="G88" s="48"/>
      <c r="H88" s="48"/>
      <c r="I88" s="48"/>
      <c r="J88" s="48"/>
      <c r="K88" s="27"/>
      <c r="L88" s="27"/>
      <c r="M88" s="27"/>
      <c r="N88" s="27"/>
      <c r="O88" s="27"/>
      <c r="P88" s="27"/>
      <c r="Q88" s="27"/>
      <c r="R88" s="27"/>
      <c r="S88" s="27"/>
      <c r="T88" s="27"/>
      <c r="U88" s="27"/>
      <c r="V88" s="27"/>
      <c r="W88" s="27"/>
      <c r="X88" s="27"/>
      <c r="Y88" s="48"/>
      <c r="Z88" s="48"/>
      <c r="AA88" s="48"/>
      <c r="AB88" s="48"/>
      <c r="AC88" s="27">
        <f>COUNTIF(AC85:AC86, "C")+COUNTIF(AC85:AC86, "NVT")</f>
        <v>0</v>
      </c>
      <c r="AD88" s="27"/>
      <c r="AE88" s="27">
        <f>COUNTIF(AE85:AE86, "C")+COUNTIF(AE85:AE86, "NVT")</f>
        <v>0</v>
      </c>
      <c r="AF88" s="25"/>
      <c r="AG88" s="41">
        <f>COUNTIF(AC88:AE88, "2")</f>
        <v>0</v>
      </c>
      <c r="AH88" s="25"/>
      <c r="AI88" s="25"/>
      <c r="AJ88" s="25"/>
      <c r="AK88" s="25"/>
    </row>
    <row r="89" spans="1:37" x14ac:dyDescent="0.25">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row>
    <row r="90" spans="1:37" x14ac:dyDescent="0.25">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row>
    <row r="91" spans="1:37" x14ac:dyDescent="0.25">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t="s">
        <v>185</v>
      </c>
      <c r="AB91" s="25"/>
      <c r="AC91" s="25"/>
      <c r="AD91" s="25"/>
      <c r="AE91" s="25"/>
      <c r="AF91" s="25"/>
      <c r="AG91" s="25"/>
      <c r="AH91" s="25"/>
      <c r="AI91" s="170" t="s">
        <v>115</v>
      </c>
      <c r="AJ91" s="25"/>
      <c r="AK91" s="25"/>
    </row>
    <row r="93" spans="1:37" x14ac:dyDescent="0.25">
      <c r="AA93" s="299"/>
      <c r="AB93" s="44"/>
      <c r="AC93" s="44"/>
      <c r="AD93" s="44"/>
      <c r="AE93" s="44"/>
      <c r="AF93" s="44"/>
      <c r="AG93" s="44"/>
      <c r="AH93" s="44"/>
    </row>
  </sheetData>
  <sheetProtection selectLockedCells="1"/>
  <conditionalFormatting sqref="AG23">
    <cfRule type="cellIs" dxfId="14" priority="9" operator="equal">
      <formula>2</formula>
    </cfRule>
  </conditionalFormatting>
  <conditionalFormatting sqref="AG34:AG35">
    <cfRule type="cellIs" dxfId="13" priority="8" operator="equal">
      <formula>1</formula>
    </cfRule>
  </conditionalFormatting>
  <conditionalFormatting sqref="AG66:AG69">
    <cfRule type="cellIs" dxfId="12" priority="7" operator="equal">
      <formula>11</formula>
    </cfRule>
  </conditionalFormatting>
  <conditionalFormatting sqref="AG42">
    <cfRule type="cellIs" dxfId="11" priority="6" operator="equal">
      <formula>3</formula>
    </cfRule>
  </conditionalFormatting>
  <conditionalFormatting sqref="AG80">
    <cfRule type="cellIs" dxfId="10" priority="5" operator="equal">
      <formula>5</formula>
    </cfRule>
  </conditionalFormatting>
  <conditionalFormatting sqref="AG88">
    <cfRule type="cellIs" dxfId="9" priority="4" operator="equal">
      <formula>2</formula>
    </cfRule>
  </conditionalFormatting>
  <conditionalFormatting sqref="AG72:AG73">
    <cfRule type="cellIs" dxfId="8" priority="3" operator="equal">
      <formula>16</formula>
    </cfRule>
  </conditionalFormatting>
  <conditionalFormatting sqref="AG51:AG52">
    <cfRule type="cellIs" dxfId="7" priority="2" operator="equal">
      <formula>2</formula>
    </cfRule>
  </conditionalFormatting>
  <dataValidations xWindow="899" yWindow="849" count="3">
    <dataValidation type="list" allowBlank="1" showInputMessage="1" showErrorMessage="1" prompt="Maak Keuze" sqref="AE19 AC19 Q62:Q63 S62:S63 U62:U63 W62:W63 Y62:Y63 AA62:AA63 AC62:AC63 AE62:AE63 AC7 AE7 AC10 AE10 AC13 AE13 AC16 AE16 AE30:AE31 AC40 AA39:AA40 AE40 W77:W78 Y77:Y78 AA77:AA78 AC77:AC78 AE77:AE78 AC85:AC86 AE85:AE86 Q69:Q70 S69:S70 U69:U70 W69:W70 Y69:Y70 AA69:AA70 AC69:AC70 AE69:AE70 AE48 AC48">
      <formula1>"C, NC, NVT"</formula1>
    </dataValidation>
    <dataValidation type="list" allowBlank="1" showInputMessage="1" showErrorMessage="1" prompt="maak Keuze" sqref="AC39 AE39 AE47 AC47">
      <formula1>"C, NC, NVT"</formula1>
    </dataValidation>
    <dataValidation allowBlank="1" showErrorMessage="1" prompt="Maak Keuze" sqref="K62:K63 M62:M63 O62:O63 K69:K70 M69:M70 O69:O70"/>
  </dataValidations>
  <hyperlinks>
    <hyperlink ref="AI4" location="Deel_2_NVLF_Richtlijn" tooltip="Terug naar Audit checklist deel 2" display="HIER"/>
    <hyperlink ref="AI91" location="Deel_2_NVLF_Richtlijn" tooltip="Terug naar Audit checklist deel 2" display="HIER"/>
  </hyperlinks>
  <pageMargins left="0.7" right="0.7" top="0.75" bottom="0.75" header="0.3" footer="0.3"/>
  <pageSetup paperSize="9" orientation="portrait" horizontalDpi="4294967293" r:id="rId1"/>
  <ignoredErrors>
    <ignoredError sqref="AC23 AE23"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9"/>
  <sheetViews>
    <sheetView zoomScaleNormal="100" workbookViewId="0">
      <selection activeCell="Y28" sqref="Y28"/>
    </sheetView>
  </sheetViews>
  <sheetFormatPr defaultColWidth="9.140625" defaultRowHeight="15" x14ac:dyDescent="0.25"/>
  <cols>
    <col min="1" max="13" width="4.7109375" style="45" customWidth="1"/>
    <col min="14" max="14" width="2.7109375" style="45" customWidth="1"/>
    <col min="15" max="15" width="4.7109375" style="45" customWidth="1"/>
    <col min="16" max="16" width="2.7109375" style="45" customWidth="1"/>
    <col min="17" max="17" width="4.7109375" style="45" customWidth="1"/>
    <col min="18" max="18" width="2.7109375" style="45" customWidth="1"/>
    <col min="19" max="19" width="4.7109375" style="45" customWidth="1"/>
    <col min="20" max="20" width="2.7109375" style="45" customWidth="1"/>
    <col min="21" max="21" width="4.7109375" style="45" customWidth="1"/>
    <col min="22" max="22" width="2.7109375" style="45" customWidth="1"/>
    <col min="23" max="23" width="4.7109375" style="45" customWidth="1"/>
    <col min="24" max="24" width="2.7109375" style="45" customWidth="1"/>
    <col min="25" max="25" width="4.7109375" style="45" customWidth="1"/>
    <col min="26" max="26" width="2.7109375" style="45" customWidth="1"/>
    <col min="27" max="27" width="4.7109375" style="45" customWidth="1"/>
    <col min="28" max="28" width="2.7109375" style="45" customWidth="1"/>
    <col min="29" max="29" width="4.7109375" style="45" customWidth="1"/>
    <col min="30" max="30" width="2.7109375" style="45" customWidth="1"/>
    <col min="31" max="31" width="4.7109375" style="45" customWidth="1"/>
    <col min="32" max="32" width="2.7109375" style="45" customWidth="1"/>
    <col min="33" max="33" width="4.7109375" style="45" customWidth="1"/>
    <col min="34" max="34" width="2.7109375" style="45" customWidth="1"/>
    <col min="35" max="35" width="4.7109375" style="45" customWidth="1"/>
    <col min="36" max="36" width="2.7109375" style="45" customWidth="1"/>
    <col min="37" max="37" width="4.7109375" style="45" customWidth="1"/>
    <col min="38" max="38" width="2.7109375" style="45" customWidth="1"/>
    <col min="39" max="39" width="4.7109375" style="45" customWidth="1"/>
    <col min="40" max="40" width="2.7109375" style="45" customWidth="1"/>
    <col min="41" max="45" width="4.7109375" style="45" customWidth="1"/>
    <col min="46" max="16384" width="9.140625" style="45"/>
  </cols>
  <sheetData>
    <row r="1" spans="1:46" x14ac:dyDescent="0.25">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133"/>
      <c r="AN1" s="133"/>
      <c r="AO1" s="25"/>
      <c r="AP1" s="25"/>
      <c r="AQ1" s="25"/>
      <c r="AR1" s="25"/>
      <c r="AS1" s="25"/>
      <c r="AT1" s="25"/>
    </row>
    <row r="2" spans="1:46" ht="23.25" x14ac:dyDescent="0.35">
      <c r="A2" s="35"/>
      <c r="B2" s="35"/>
      <c r="C2" s="134" t="s">
        <v>25</v>
      </c>
      <c r="D2" s="35"/>
      <c r="E2" s="35"/>
      <c r="F2" s="35"/>
      <c r="G2" s="35"/>
      <c r="H2" s="35"/>
      <c r="I2" s="35"/>
      <c r="J2" s="35"/>
      <c r="K2" s="35"/>
      <c r="L2" s="35"/>
      <c r="M2" s="35"/>
      <c r="N2" s="35"/>
      <c r="O2" s="35"/>
      <c r="P2" s="35"/>
      <c r="Q2" s="35"/>
      <c r="R2" s="35"/>
      <c r="S2" s="25"/>
      <c r="T2" s="25"/>
      <c r="U2" s="25"/>
      <c r="V2" s="25"/>
      <c r="W2" s="25"/>
      <c r="X2" s="25"/>
      <c r="Y2" s="25"/>
      <c r="Z2" s="25"/>
      <c r="AA2" s="25"/>
      <c r="AB2" s="25"/>
      <c r="AC2" s="25"/>
      <c r="AD2" s="25"/>
      <c r="AE2" s="25"/>
      <c r="AF2" s="25"/>
      <c r="AG2" s="25"/>
      <c r="AH2" s="25"/>
      <c r="AI2" s="25"/>
      <c r="AJ2" s="25"/>
      <c r="AK2" s="135"/>
      <c r="AL2" s="35"/>
      <c r="AM2" s="133"/>
      <c r="AN2" s="133"/>
      <c r="AO2" s="25"/>
      <c r="AP2" s="25"/>
      <c r="AQ2" s="25"/>
      <c r="AR2" s="25"/>
      <c r="AS2" s="25"/>
      <c r="AT2" s="25"/>
    </row>
    <row r="3" spans="1:46" x14ac:dyDescent="0.25">
      <c r="A3" s="35"/>
      <c r="B3" s="138"/>
      <c r="C3" s="138"/>
      <c r="D3" s="138"/>
      <c r="E3" s="139"/>
      <c r="F3" s="139"/>
      <c r="G3" s="139"/>
      <c r="H3" s="139"/>
      <c r="I3" s="139"/>
      <c r="J3" s="139"/>
      <c r="K3" s="139"/>
      <c r="L3" s="139"/>
      <c r="M3" s="139"/>
      <c r="N3" s="139"/>
      <c r="O3" s="139"/>
      <c r="P3" s="139"/>
      <c r="Q3" s="139"/>
      <c r="R3" s="139"/>
      <c r="S3" s="135"/>
      <c r="T3" s="25"/>
      <c r="U3" s="25"/>
      <c r="V3" s="25"/>
      <c r="W3" s="25"/>
      <c r="X3" s="25"/>
      <c r="Y3" s="25"/>
      <c r="Z3" s="25"/>
      <c r="AA3" s="25"/>
      <c r="AB3" s="25"/>
      <c r="AC3" s="25"/>
      <c r="AD3" s="35"/>
      <c r="AE3" s="35"/>
      <c r="AF3" s="136" t="s">
        <v>159</v>
      </c>
      <c r="AG3" s="136"/>
      <c r="AH3" s="136"/>
      <c r="AI3" s="136"/>
      <c r="AJ3" s="136"/>
      <c r="AK3" s="136"/>
      <c r="AL3" s="136"/>
      <c r="AM3" s="136"/>
      <c r="AN3" s="137" t="s">
        <v>145</v>
      </c>
      <c r="AO3" s="39"/>
      <c r="AP3" s="25"/>
      <c r="AQ3" s="25"/>
      <c r="AR3" s="25"/>
      <c r="AS3" s="25"/>
      <c r="AT3" s="25"/>
    </row>
    <row r="4" spans="1:46" ht="18.75" x14ac:dyDescent="0.3">
      <c r="A4" s="35"/>
      <c r="B4" s="138"/>
      <c r="C4" s="140" t="s">
        <v>160</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row>
    <row r="5" spans="1:46" ht="18.75" x14ac:dyDescent="0.3">
      <c r="A5" s="35"/>
      <c r="B5" s="138"/>
      <c r="C5" s="121"/>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t="s">
        <v>139</v>
      </c>
      <c r="AR5" s="25"/>
      <c r="AS5" s="25"/>
      <c r="AT5" s="25"/>
    </row>
    <row r="6" spans="1:46" x14ac:dyDescent="0.25">
      <c r="A6" s="35"/>
      <c r="B6" s="138"/>
      <c r="C6" s="122" t="s">
        <v>457</v>
      </c>
      <c r="D6" s="123"/>
      <c r="E6" s="123"/>
      <c r="F6" s="123"/>
      <c r="G6" s="123"/>
      <c r="H6" s="123"/>
      <c r="I6" s="123"/>
      <c r="J6" s="124"/>
      <c r="K6" s="39"/>
      <c r="L6" s="39"/>
      <c r="M6" s="23">
        <v>1</v>
      </c>
      <c r="N6" s="23"/>
      <c r="O6" s="23">
        <v>2</v>
      </c>
      <c r="P6" s="23"/>
      <c r="Q6" s="23">
        <v>3</v>
      </c>
      <c r="R6" s="23"/>
      <c r="S6" s="23">
        <v>4</v>
      </c>
      <c r="T6" s="23"/>
      <c r="U6" s="23">
        <v>5</v>
      </c>
      <c r="V6" s="23"/>
      <c r="W6" s="23">
        <v>6</v>
      </c>
      <c r="X6" s="24"/>
      <c r="Y6" s="24">
        <v>7</v>
      </c>
      <c r="Z6" s="24"/>
      <c r="AA6" s="24">
        <v>8</v>
      </c>
      <c r="AB6" s="24"/>
      <c r="AC6" s="24">
        <v>9</v>
      </c>
      <c r="AD6" s="24"/>
      <c r="AE6" s="24">
        <v>10</v>
      </c>
      <c r="AF6" s="24"/>
      <c r="AG6" s="24">
        <v>11</v>
      </c>
      <c r="AH6" s="24"/>
      <c r="AI6" s="24">
        <v>12</v>
      </c>
      <c r="AJ6" s="24"/>
      <c r="AK6" s="24">
        <v>13</v>
      </c>
      <c r="AL6" s="24"/>
      <c r="AM6" s="24">
        <v>14</v>
      </c>
      <c r="AN6" s="24"/>
      <c r="AO6" s="24">
        <v>15</v>
      </c>
      <c r="AP6" s="25"/>
      <c r="AQ6" s="40">
        <f>0.8*AS6</f>
        <v>4</v>
      </c>
      <c r="AR6" s="25" t="s">
        <v>165</v>
      </c>
      <c r="AS6" s="128">
        <f>'Deel 1'!X28</f>
        <v>5</v>
      </c>
      <c r="AT6" s="25"/>
    </row>
    <row r="7" spans="1:46" x14ac:dyDescent="0.25">
      <c r="A7" s="35"/>
      <c r="B7" s="138"/>
      <c r="C7" s="151" t="s">
        <v>281</v>
      </c>
      <c r="D7" s="152" t="s">
        <v>161</v>
      </c>
      <c r="E7" s="26"/>
      <c r="F7" s="26"/>
      <c r="G7" s="26"/>
      <c r="H7" s="26"/>
      <c r="I7" s="26"/>
      <c r="J7" s="26"/>
      <c r="K7" s="25"/>
      <c r="L7" s="25"/>
      <c r="M7" s="19"/>
      <c r="N7" s="20"/>
      <c r="O7" s="19"/>
      <c r="P7" s="20"/>
      <c r="Q7" s="19"/>
      <c r="R7" s="20"/>
      <c r="S7" s="19"/>
      <c r="T7" s="20"/>
      <c r="U7" s="19"/>
      <c r="V7" s="20"/>
      <c r="W7" s="19"/>
      <c r="X7" s="22"/>
      <c r="Y7" s="19"/>
      <c r="Z7" s="22"/>
      <c r="AA7" s="19"/>
      <c r="AB7" s="22"/>
      <c r="AC7" s="19"/>
      <c r="AD7" s="22"/>
      <c r="AE7" s="19"/>
      <c r="AF7" s="22"/>
      <c r="AG7" s="19"/>
      <c r="AH7" s="22"/>
      <c r="AI7" s="19"/>
      <c r="AJ7" s="22"/>
      <c r="AK7" s="19"/>
      <c r="AL7" s="22"/>
      <c r="AM7" s="19"/>
      <c r="AN7" s="22"/>
      <c r="AO7" s="19"/>
      <c r="AP7" s="25"/>
      <c r="AQ7" s="132">
        <f>COUNTIF(M7:AO7, "C")</f>
        <v>0</v>
      </c>
      <c r="AR7" s="25"/>
      <c r="AS7" s="25"/>
      <c r="AT7" s="25"/>
    </row>
    <row r="8" spans="1:46" x14ac:dyDescent="0.25">
      <c r="A8" s="35"/>
      <c r="B8" s="138"/>
      <c r="C8" s="151" t="s">
        <v>31</v>
      </c>
      <c r="D8" s="152" t="s">
        <v>162</v>
      </c>
      <c r="E8" s="26"/>
      <c r="F8" s="26"/>
      <c r="G8" s="26"/>
      <c r="H8" s="26"/>
      <c r="I8" s="26"/>
      <c r="J8" s="26"/>
      <c r="K8" s="25"/>
      <c r="L8" s="25"/>
      <c r="M8" s="19"/>
      <c r="N8" s="20"/>
      <c r="O8" s="19"/>
      <c r="P8" s="20"/>
      <c r="Q8" s="19"/>
      <c r="R8" s="20"/>
      <c r="S8" s="19"/>
      <c r="T8" s="20"/>
      <c r="U8" s="19"/>
      <c r="V8" s="20"/>
      <c r="W8" s="19"/>
      <c r="X8" s="22"/>
      <c r="Y8" s="19"/>
      <c r="Z8" s="22"/>
      <c r="AA8" s="19"/>
      <c r="AB8" s="22"/>
      <c r="AC8" s="19"/>
      <c r="AD8" s="22"/>
      <c r="AE8" s="19"/>
      <c r="AF8" s="22"/>
      <c r="AG8" s="19"/>
      <c r="AH8" s="22"/>
      <c r="AI8" s="19"/>
      <c r="AJ8" s="22"/>
      <c r="AK8" s="19"/>
      <c r="AL8" s="22"/>
      <c r="AM8" s="19"/>
      <c r="AN8" s="22"/>
      <c r="AO8" s="19"/>
      <c r="AP8" s="25"/>
      <c r="AQ8" s="132">
        <f t="shared" ref="AQ8" si="0">COUNTIF(M8:AO8, "C")</f>
        <v>0</v>
      </c>
      <c r="AR8" s="25"/>
      <c r="AS8" s="25"/>
      <c r="AT8" s="25"/>
    </row>
    <row r="9" spans="1:46" x14ac:dyDescent="0.25">
      <c r="A9" s="35"/>
      <c r="B9" s="138"/>
      <c r="C9" s="138"/>
      <c r="D9" s="138"/>
      <c r="E9" s="139"/>
      <c r="F9" s="139"/>
      <c r="G9" s="139"/>
      <c r="H9" s="139"/>
      <c r="I9" s="139"/>
      <c r="J9" s="139"/>
      <c r="K9" s="139"/>
      <c r="L9" s="139"/>
      <c r="M9" s="139"/>
      <c r="N9" s="139"/>
      <c r="O9" s="139"/>
      <c r="P9" s="139"/>
      <c r="Q9" s="139"/>
      <c r="R9" s="139"/>
      <c r="S9" s="135"/>
      <c r="T9" s="25"/>
      <c r="U9" s="135"/>
      <c r="V9" s="135"/>
      <c r="W9" s="135"/>
      <c r="X9" s="135"/>
      <c r="Y9" s="135"/>
      <c r="Z9" s="135"/>
      <c r="AA9" s="135"/>
      <c r="AB9" s="135"/>
      <c r="AC9" s="150"/>
      <c r="AD9" s="35"/>
      <c r="AE9" s="35"/>
      <c r="AF9" s="35"/>
      <c r="AG9" s="35"/>
      <c r="AH9" s="35"/>
      <c r="AI9" s="35"/>
      <c r="AJ9" s="135"/>
      <c r="AK9" s="135"/>
      <c r="AL9" s="135"/>
      <c r="AM9" s="147"/>
      <c r="AN9" s="147"/>
      <c r="AO9" s="25"/>
      <c r="AP9" s="25"/>
      <c r="AQ9" s="25"/>
      <c r="AR9" s="25"/>
      <c r="AS9" s="25"/>
      <c r="AT9" s="25"/>
    </row>
    <row r="10" spans="1:46" x14ac:dyDescent="0.25">
      <c r="A10" s="35"/>
      <c r="B10" s="138"/>
      <c r="C10" s="138"/>
      <c r="D10" s="138"/>
      <c r="E10" s="139"/>
      <c r="F10" s="139"/>
      <c r="G10" s="139"/>
      <c r="H10" s="139"/>
      <c r="I10" s="139"/>
      <c r="J10" s="139"/>
      <c r="K10" s="139"/>
      <c r="L10" s="139"/>
      <c r="M10" s="139"/>
      <c r="N10" s="139"/>
      <c r="O10" s="139"/>
      <c r="P10" s="139"/>
      <c r="Q10" s="139"/>
      <c r="R10" s="139"/>
      <c r="S10" s="135"/>
      <c r="T10" s="25"/>
      <c r="U10" s="135"/>
      <c r="V10" s="135"/>
      <c r="W10" s="135"/>
      <c r="X10" s="135"/>
      <c r="Y10" s="135"/>
      <c r="Z10" s="135"/>
      <c r="AA10" s="135"/>
      <c r="AB10" s="135"/>
      <c r="AC10" s="158" t="s">
        <v>463</v>
      </c>
      <c r="AD10" s="156"/>
      <c r="AE10" s="156"/>
      <c r="AF10" s="39"/>
      <c r="AG10" s="159"/>
      <c r="AH10" s="159"/>
      <c r="AI10" s="159"/>
      <c r="AJ10" s="160"/>
      <c r="AK10" s="160"/>
      <c r="AL10" s="160"/>
      <c r="AM10" s="160"/>
      <c r="AN10" s="160"/>
      <c r="AO10" s="162" t="s">
        <v>145</v>
      </c>
      <c r="AP10" s="161"/>
      <c r="AQ10" s="25"/>
      <c r="AR10" s="25"/>
      <c r="AS10" s="25"/>
      <c r="AT10" s="25"/>
    </row>
    <row r="11" spans="1:46" ht="18.75" x14ac:dyDescent="0.3">
      <c r="A11" s="35"/>
      <c r="B11" s="35"/>
      <c r="C11" s="140" t="s">
        <v>160</v>
      </c>
      <c r="D11" s="35"/>
      <c r="E11" s="35"/>
      <c r="F11" s="35"/>
      <c r="G11" s="35"/>
      <c r="H11" s="35"/>
      <c r="I11" s="35"/>
      <c r="J11" s="35"/>
      <c r="K11" s="140"/>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135"/>
      <c r="AK11" s="135"/>
      <c r="AL11" s="135"/>
      <c r="AM11" s="147"/>
      <c r="AN11" s="147"/>
      <c r="AO11" s="25"/>
      <c r="AP11" s="25"/>
      <c r="AQ11" s="25"/>
      <c r="AR11" s="25"/>
      <c r="AS11" s="25"/>
      <c r="AT11" s="25"/>
    </row>
    <row r="12" spans="1:46" x14ac:dyDescent="0.25">
      <c r="A12" s="25"/>
      <c r="B12" s="25"/>
      <c r="C12" s="25"/>
      <c r="D12" s="25"/>
      <c r="E12" s="25"/>
      <c r="F12" s="25"/>
      <c r="G12" s="25"/>
      <c r="H12" s="25"/>
      <c r="I12" s="25"/>
      <c r="J12" s="25"/>
      <c r="K12" s="25"/>
      <c r="L12" s="25"/>
      <c r="M12" s="149" t="s">
        <v>458</v>
      </c>
      <c r="N12" s="149"/>
      <c r="O12" s="149"/>
      <c r="P12" s="149"/>
      <c r="Q12" s="149"/>
      <c r="R12" s="149" t="s">
        <v>459</v>
      </c>
      <c r="S12" s="149"/>
      <c r="T12" s="149"/>
      <c r="U12" s="149"/>
      <c r="V12" s="149" t="s">
        <v>460</v>
      </c>
      <c r="W12" s="149"/>
      <c r="X12" s="149"/>
      <c r="Y12" s="149"/>
      <c r="Z12" s="149"/>
      <c r="AA12" s="149"/>
      <c r="AB12" s="149"/>
      <c r="AC12" s="149" t="s">
        <v>462</v>
      </c>
      <c r="AD12" s="25"/>
      <c r="AE12" s="25"/>
      <c r="AF12" s="25"/>
      <c r="AG12" s="25"/>
      <c r="AH12" s="25"/>
      <c r="AI12" s="25"/>
      <c r="AJ12" s="25"/>
      <c r="AK12" s="25"/>
      <c r="AL12" s="25"/>
      <c r="AM12" s="25"/>
      <c r="AN12" s="25"/>
      <c r="AO12" s="25"/>
      <c r="AP12" s="25"/>
      <c r="AQ12" s="25"/>
      <c r="AR12" s="25"/>
      <c r="AS12" s="25"/>
      <c r="AT12" s="25"/>
    </row>
    <row r="13" spans="1:46" x14ac:dyDescent="0.25">
      <c r="A13" s="25"/>
      <c r="B13" s="25"/>
      <c r="C13" s="25"/>
      <c r="D13" s="25"/>
      <c r="E13" s="25"/>
      <c r="F13" s="25"/>
      <c r="G13" s="25"/>
      <c r="H13" s="25"/>
      <c r="I13" s="25"/>
      <c r="J13" s="25"/>
      <c r="K13" s="25"/>
      <c r="L13" s="25"/>
      <c r="M13" s="25"/>
      <c r="N13" s="149"/>
      <c r="O13" s="25"/>
      <c r="P13" s="25"/>
      <c r="Q13" s="25"/>
      <c r="R13" s="149" t="s">
        <v>384</v>
      </c>
      <c r="S13" s="25"/>
      <c r="T13" s="25"/>
      <c r="U13" s="25"/>
      <c r="V13" s="25"/>
      <c r="W13" s="149" t="s">
        <v>461</v>
      </c>
      <c r="X13" s="25"/>
      <c r="Y13" s="25"/>
      <c r="Z13" s="25"/>
      <c r="AA13" s="25"/>
      <c r="AB13" s="25"/>
      <c r="AC13" s="25"/>
      <c r="AD13" s="25"/>
      <c r="AE13" s="25"/>
      <c r="AF13" s="25"/>
      <c r="AG13" s="25"/>
      <c r="AH13" s="25"/>
      <c r="AI13" s="25"/>
      <c r="AJ13" s="25"/>
      <c r="AK13" s="25"/>
      <c r="AL13" s="25"/>
      <c r="AM13" s="25"/>
      <c r="AN13" s="25"/>
      <c r="AO13" s="25"/>
      <c r="AP13" s="25"/>
      <c r="AQ13" s="25"/>
      <c r="AR13" s="25"/>
      <c r="AS13" s="25"/>
      <c r="AT13" s="25"/>
    </row>
    <row r="14" spans="1:46" x14ac:dyDescent="0.25">
      <c r="A14" s="25"/>
      <c r="B14" s="25"/>
      <c r="C14" s="127" t="s">
        <v>166</v>
      </c>
      <c r="D14" s="39"/>
      <c r="E14" s="39"/>
      <c r="F14" s="39"/>
      <c r="G14" s="39"/>
      <c r="H14" s="39"/>
      <c r="I14" s="39"/>
      <c r="J14" s="39"/>
      <c r="K14" s="39"/>
      <c r="L14" s="39"/>
      <c r="M14" s="39"/>
      <c r="N14" s="39"/>
      <c r="O14" s="38"/>
      <c r="P14" s="39"/>
      <c r="Q14" s="39"/>
      <c r="R14" s="39"/>
      <c r="S14" s="38"/>
      <c r="T14" s="39"/>
      <c r="U14" s="39"/>
      <c r="V14" s="39"/>
      <c r="W14" s="38"/>
      <c r="X14" s="39"/>
      <c r="Y14" s="39"/>
      <c r="Z14" s="39"/>
      <c r="AA14" s="25"/>
      <c r="AB14" s="25"/>
      <c r="AC14" s="41">
        <f>COUNTIFS(O14:S14:W14, "C")</f>
        <v>0</v>
      </c>
      <c r="AD14" s="25"/>
      <c r="AE14" s="25"/>
      <c r="AF14" s="25"/>
      <c r="AG14" s="25"/>
      <c r="AH14" s="25"/>
      <c r="AI14" s="25"/>
      <c r="AJ14" s="25"/>
      <c r="AK14" s="25"/>
      <c r="AL14" s="25"/>
      <c r="AM14" s="25"/>
      <c r="AN14" s="25"/>
      <c r="AO14" s="25"/>
      <c r="AP14" s="25"/>
      <c r="AQ14" s="25"/>
      <c r="AR14" s="25"/>
      <c r="AS14" s="25"/>
      <c r="AT14" s="25"/>
    </row>
    <row r="15" spans="1:46" x14ac:dyDescent="0.25">
      <c r="A15" s="25"/>
      <c r="B15" s="25"/>
      <c r="C15" s="25"/>
      <c r="D15" s="25"/>
      <c r="E15" s="25"/>
      <c r="F15" s="25"/>
      <c r="G15" s="25"/>
      <c r="H15" s="25"/>
      <c r="I15" s="25"/>
      <c r="J15" s="25"/>
      <c r="K15" s="25"/>
      <c r="L15" s="25"/>
      <c r="M15" s="25"/>
      <c r="N15" s="25"/>
      <c r="O15" s="22"/>
      <c r="P15" s="25"/>
      <c r="Q15" s="25"/>
      <c r="R15" s="25"/>
      <c r="S15" s="22"/>
      <c r="T15" s="25"/>
      <c r="U15" s="25"/>
      <c r="V15" s="25"/>
      <c r="W15" s="22"/>
      <c r="X15" s="25"/>
      <c r="Y15" s="25"/>
      <c r="Z15" s="25"/>
      <c r="AA15" s="25"/>
      <c r="AB15" s="25"/>
      <c r="AC15" s="131"/>
      <c r="AD15" s="152"/>
      <c r="AE15" s="152"/>
      <c r="AF15" s="152"/>
      <c r="AG15" s="152"/>
      <c r="AH15" s="152"/>
      <c r="AI15" s="152"/>
      <c r="AJ15" s="152"/>
      <c r="AK15" s="152"/>
      <c r="AL15" s="152"/>
      <c r="AM15" s="152"/>
      <c r="AN15" s="152"/>
      <c r="AO15" s="25"/>
      <c r="AP15" s="25"/>
      <c r="AQ15" s="25"/>
      <c r="AR15" s="25"/>
      <c r="AS15" s="25"/>
      <c r="AT15" s="25"/>
    </row>
    <row r="16" spans="1:46" x14ac:dyDescent="0.25">
      <c r="A16" s="25"/>
      <c r="B16" s="25"/>
      <c r="C16" s="127" t="s">
        <v>167</v>
      </c>
      <c r="D16" s="39"/>
      <c r="E16" s="39"/>
      <c r="F16" s="39"/>
      <c r="G16" s="39"/>
      <c r="H16" s="39"/>
      <c r="I16" s="39"/>
      <c r="J16" s="39"/>
      <c r="K16" s="39"/>
      <c r="L16" s="39"/>
      <c r="M16" s="39"/>
      <c r="N16" s="39"/>
      <c r="O16" s="38"/>
      <c r="P16" s="39"/>
      <c r="Q16" s="39"/>
      <c r="R16" s="39"/>
      <c r="S16" s="38"/>
      <c r="T16" s="39"/>
      <c r="U16" s="39"/>
      <c r="V16" s="39"/>
      <c r="W16" s="38"/>
      <c r="X16" s="39"/>
      <c r="Y16" s="39"/>
      <c r="Z16" s="39"/>
      <c r="AA16" s="25"/>
      <c r="AB16" s="25"/>
      <c r="AC16" s="41">
        <f>COUNTIFS(O16:S16:W16, "C")</f>
        <v>0</v>
      </c>
      <c r="AD16" s="152"/>
      <c r="AE16" s="152"/>
      <c r="AF16" s="152"/>
      <c r="AG16" s="152"/>
      <c r="AH16" s="152"/>
      <c r="AI16" s="152"/>
      <c r="AJ16" s="152"/>
      <c r="AK16" s="152"/>
      <c r="AL16" s="152"/>
      <c r="AM16" s="152"/>
      <c r="AN16" s="152"/>
      <c r="AO16" s="25"/>
      <c r="AP16" s="25"/>
      <c r="AQ16" s="25"/>
      <c r="AR16" s="25"/>
      <c r="AS16" s="25"/>
      <c r="AT16" s="25"/>
    </row>
    <row r="17" spans="1:46" x14ac:dyDescent="0.25">
      <c r="A17" s="25"/>
      <c r="B17" s="25"/>
      <c r="C17" s="25"/>
      <c r="D17" s="25"/>
      <c r="E17" s="25"/>
      <c r="F17" s="25"/>
      <c r="G17" s="25"/>
      <c r="H17" s="25"/>
      <c r="I17" s="25"/>
      <c r="J17" s="25"/>
      <c r="K17" s="25"/>
      <c r="L17" s="25"/>
      <c r="M17" s="25"/>
      <c r="N17" s="25"/>
      <c r="O17" s="22"/>
      <c r="P17" s="25"/>
      <c r="Q17" s="25"/>
      <c r="R17" s="25"/>
      <c r="S17" s="22"/>
      <c r="T17" s="25"/>
      <c r="U17" s="25"/>
      <c r="V17" s="25"/>
      <c r="W17" s="22"/>
      <c r="X17" s="25"/>
      <c r="Y17" s="25"/>
      <c r="Z17" s="25"/>
      <c r="AA17" s="25"/>
      <c r="AB17" s="25"/>
      <c r="AC17" s="131"/>
      <c r="AD17" s="152"/>
      <c r="AE17" s="152"/>
      <c r="AF17" s="152"/>
      <c r="AG17" s="152"/>
      <c r="AH17" s="152"/>
      <c r="AI17" s="152"/>
      <c r="AJ17" s="152"/>
      <c r="AK17" s="152"/>
      <c r="AL17" s="152"/>
      <c r="AM17" s="152"/>
      <c r="AN17" s="152"/>
      <c r="AO17" s="25"/>
      <c r="AP17" s="25"/>
      <c r="AQ17" s="25"/>
      <c r="AR17" s="25"/>
      <c r="AS17" s="25"/>
      <c r="AT17" s="25"/>
    </row>
    <row r="18" spans="1:46" x14ac:dyDescent="0.25">
      <c r="A18" s="25"/>
      <c r="B18" s="25"/>
      <c r="C18" s="127" t="s">
        <v>168</v>
      </c>
      <c r="D18" s="39"/>
      <c r="E18" s="39"/>
      <c r="F18" s="39"/>
      <c r="G18" s="39"/>
      <c r="H18" s="39"/>
      <c r="I18" s="39"/>
      <c r="J18" s="39"/>
      <c r="K18" s="39"/>
      <c r="L18" s="39"/>
      <c r="M18" s="39"/>
      <c r="N18" s="39"/>
      <c r="O18" s="38"/>
      <c r="P18" s="39"/>
      <c r="Q18" s="39"/>
      <c r="R18" s="39"/>
      <c r="S18" s="38"/>
      <c r="T18" s="39"/>
      <c r="U18" s="39"/>
      <c r="V18" s="39"/>
      <c r="W18" s="38"/>
      <c r="X18" s="39"/>
      <c r="Y18" s="39"/>
      <c r="Z18" s="39"/>
      <c r="AA18" s="25"/>
      <c r="AB18" s="25"/>
      <c r="AC18" s="41">
        <f>COUNTIFS(O18:S18:W18, "C")</f>
        <v>0</v>
      </c>
      <c r="AD18" s="25"/>
      <c r="AE18" s="25"/>
      <c r="AF18" s="25"/>
      <c r="AG18" s="25"/>
      <c r="AH18" s="25"/>
      <c r="AI18" s="25"/>
      <c r="AJ18" s="25"/>
      <c r="AK18" s="25"/>
      <c r="AL18" s="25"/>
      <c r="AM18" s="25"/>
      <c r="AN18" s="25"/>
      <c r="AO18" s="25"/>
      <c r="AP18" s="25"/>
      <c r="AQ18" s="25"/>
      <c r="AR18" s="25"/>
      <c r="AS18" s="25"/>
      <c r="AT18" s="25"/>
    </row>
    <row r="19" spans="1:46" x14ac:dyDescent="0.25">
      <c r="A19" s="25"/>
      <c r="B19" s="25"/>
      <c r="C19" s="25"/>
      <c r="D19" s="25"/>
      <c r="E19" s="25"/>
      <c r="F19" s="25"/>
      <c r="G19" s="25"/>
      <c r="H19" s="25"/>
      <c r="I19" s="25"/>
      <c r="J19" s="25"/>
      <c r="K19" s="25"/>
      <c r="L19" s="25"/>
      <c r="M19" s="25"/>
      <c r="N19" s="25"/>
      <c r="O19" s="22"/>
      <c r="P19" s="25"/>
      <c r="Q19" s="25"/>
      <c r="R19" s="25"/>
      <c r="S19" s="22"/>
      <c r="T19" s="25"/>
      <c r="U19" s="25"/>
      <c r="V19" s="25"/>
      <c r="W19" s="22"/>
      <c r="X19" s="25"/>
      <c r="Y19" s="25"/>
      <c r="Z19" s="25"/>
      <c r="AA19" s="25"/>
      <c r="AB19" s="25"/>
      <c r="AC19" s="131"/>
      <c r="AD19" s="25"/>
      <c r="AE19" s="25"/>
      <c r="AF19" s="25"/>
      <c r="AG19" s="25"/>
      <c r="AH19" s="25"/>
      <c r="AI19" s="25"/>
      <c r="AJ19" s="25"/>
      <c r="AK19" s="25"/>
      <c r="AL19" s="25"/>
      <c r="AM19" s="25"/>
      <c r="AN19" s="25"/>
      <c r="AO19" s="25"/>
      <c r="AP19" s="25"/>
      <c r="AQ19" s="25"/>
      <c r="AR19" s="25"/>
      <c r="AS19" s="25"/>
      <c r="AT19" s="25"/>
    </row>
    <row r="20" spans="1:46" x14ac:dyDescent="0.25">
      <c r="A20" s="25"/>
      <c r="B20" s="25"/>
      <c r="C20" s="127" t="s">
        <v>170</v>
      </c>
      <c r="D20" s="39"/>
      <c r="E20" s="39"/>
      <c r="F20" s="39"/>
      <c r="G20" s="39"/>
      <c r="H20" s="39"/>
      <c r="I20" s="39"/>
      <c r="J20" s="39"/>
      <c r="K20" s="39"/>
      <c r="L20" s="39"/>
      <c r="M20" s="39"/>
      <c r="N20" s="39"/>
      <c r="O20" s="38"/>
      <c r="P20" s="39"/>
      <c r="Q20" s="39"/>
      <c r="R20" s="39"/>
      <c r="S20" s="38"/>
      <c r="T20" s="39"/>
      <c r="U20" s="39"/>
      <c r="V20" s="39"/>
      <c r="W20" s="38"/>
      <c r="X20" s="39"/>
      <c r="Y20" s="39"/>
      <c r="Z20" s="39"/>
      <c r="AA20" s="25"/>
      <c r="AB20" s="25"/>
      <c r="AC20" s="41">
        <f>COUNTIFS(O20:S20:W20, "C")</f>
        <v>0</v>
      </c>
      <c r="AD20" s="25"/>
      <c r="AE20" s="25"/>
      <c r="AF20" s="25"/>
      <c r="AG20" s="25"/>
      <c r="AH20" s="25"/>
      <c r="AI20" s="25"/>
      <c r="AJ20" s="25"/>
      <c r="AK20" s="25"/>
      <c r="AL20" s="25"/>
      <c r="AM20" s="25"/>
      <c r="AN20" s="25"/>
      <c r="AO20" s="25"/>
      <c r="AP20" s="25"/>
      <c r="AQ20" s="25"/>
      <c r="AR20" s="25"/>
      <c r="AS20" s="25"/>
      <c r="AT20" s="25"/>
    </row>
    <row r="21" spans="1:46" x14ac:dyDescent="0.25">
      <c r="A21" s="25"/>
      <c r="B21" s="25"/>
      <c r="C21" s="25"/>
      <c r="D21" s="25"/>
      <c r="E21" s="25"/>
      <c r="F21" s="25"/>
      <c r="G21" s="25"/>
      <c r="H21" s="25"/>
      <c r="I21" s="25"/>
      <c r="J21" s="25"/>
      <c r="K21" s="25"/>
      <c r="L21" s="25"/>
      <c r="M21" s="25"/>
      <c r="N21" s="25"/>
      <c r="O21" s="22"/>
      <c r="P21" s="25"/>
      <c r="Q21" s="25"/>
      <c r="R21" s="25"/>
      <c r="S21" s="22"/>
      <c r="T21" s="25"/>
      <c r="U21" s="25"/>
      <c r="V21" s="25"/>
      <c r="W21" s="22"/>
      <c r="X21" s="25"/>
      <c r="Y21" s="25"/>
      <c r="Z21" s="25"/>
      <c r="AA21" s="25"/>
      <c r="AB21" s="25"/>
      <c r="AC21" s="131"/>
      <c r="AD21" s="25"/>
      <c r="AE21" s="25"/>
      <c r="AF21" s="25"/>
      <c r="AG21" s="25"/>
      <c r="AH21" s="25"/>
      <c r="AI21" s="25"/>
      <c r="AJ21" s="25"/>
      <c r="AK21" s="25"/>
      <c r="AL21" s="25"/>
      <c r="AM21" s="25"/>
      <c r="AN21" s="25"/>
      <c r="AO21" s="25"/>
      <c r="AP21" s="25"/>
      <c r="AQ21" s="25"/>
      <c r="AR21" s="25"/>
      <c r="AS21" s="25"/>
      <c r="AT21" s="25"/>
    </row>
    <row r="22" spans="1:46" x14ac:dyDescent="0.25">
      <c r="A22" s="25"/>
      <c r="B22" s="25"/>
      <c r="C22" s="127" t="s">
        <v>169</v>
      </c>
      <c r="D22" s="39"/>
      <c r="E22" s="39"/>
      <c r="F22" s="39"/>
      <c r="G22" s="39"/>
      <c r="H22" s="39"/>
      <c r="I22" s="39"/>
      <c r="J22" s="39"/>
      <c r="K22" s="39"/>
      <c r="L22" s="39"/>
      <c r="M22" s="39"/>
      <c r="N22" s="39"/>
      <c r="O22" s="38"/>
      <c r="P22" s="39"/>
      <c r="Q22" s="39"/>
      <c r="R22" s="39"/>
      <c r="S22" s="38"/>
      <c r="T22" s="39"/>
      <c r="U22" s="39"/>
      <c r="V22" s="39"/>
      <c r="W22" s="38"/>
      <c r="X22" s="39"/>
      <c r="Y22" s="39"/>
      <c r="Z22" s="39"/>
      <c r="AA22" s="25"/>
      <c r="AB22" s="25"/>
      <c r="AC22" s="41">
        <f>COUNTIFS(O22:S22:W22, "C")</f>
        <v>0</v>
      </c>
      <c r="AD22" s="25"/>
      <c r="AE22" s="25"/>
      <c r="AF22" s="25"/>
      <c r="AG22" s="25"/>
      <c r="AH22" s="25"/>
      <c r="AI22" s="25"/>
      <c r="AJ22" s="25"/>
      <c r="AK22" s="25"/>
      <c r="AL22" s="25"/>
      <c r="AM22" s="25"/>
      <c r="AN22" s="25"/>
      <c r="AO22" s="25"/>
      <c r="AP22" s="25"/>
      <c r="AQ22" s="25"/>
      <c r="AR22" s="25"/>
      <c r="AS22" s="25"/>
      <c r="AT22" s="25"/>
    </row>
    <row r="23" spans="1:46" x14ac:dyDescent="0.25">
      <c r="A23" s="25"/>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row>
    <row r="24" spans="1:46" x14ac:dyDescent="0.25">
      <c r="A24" s="25"/>
      <c r="B24" s="25"/>
      <c r="C24" s="135"/>
      <c r="D24" s="25"/>
      <c r="E24" s="25"/>
      <c r="F24" s="25"/>
      <c r="G24" s="25"/>
      <c r="H24" s="25"/>
      <c r="I24" s="25"/>
      <c r="J24" s="25"/>
      <c r="K24" s="25"/>
      <c r="L24" s="25"/>
      <c r="M24" s="25"/>
      <c r="N24" s="25"/>
      <c r="O24" s="130"/>
      <c r="P24" s="25"/>
      <c r="Q24" s="25"/>
      <c r="R24" s="25"/>
      <c r="S24" s="130"/>
      <c r="T24" s="25"/>
      <c r="U24" s="25"/>
      <c r="V24" s="25"/>
      <c r="W24" s="130"/>
      <c r="X24" s="25"/>
      <c r="Y24" s="25"/>
      <c r="Z24" s="25"/>
      <c r="AA24" s="25"/>
      <c r="AB24" s="25"/>
      <c r="AC24" s="156" t="s">
        <v>464</v>
      </c>
      <c r="AD24" s="39"/>
      <c r="AE24" s="39"/>
      <c r="AF24" s="39"/>
      <c r="AG24" s="136"/>
      <c r="AH24" s="136"/>
      <c r="AI24" s="136"/>
      <c r="AJ24" s="136"/>
      <c r="AK24" s="136"/>
      <c r="AL24" s="136"/>
      <c r="AM24" s="136"/>
      <c r="AN24" s="136"/>
      <c r="AO24" s="137" t="s">
        <v>145</v>
      </c>
      <c r="AP24" s="25"/>
      <c r="AQ24" s="25"/>
      <c r="AR24" s="25"/>
      <c r="AS24" s="25"/>
      <c r="AT24" s="25"/>
    </row>
    <row r="25" spans="1:46" x14ac:dyDescent="0.25">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row>
    <row r="26" spans="1:46" x14ac:dyDescent="0.25">
      <c r="A26" s="25"/>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row>
    <row r="27" spans="1:46" x14ac:dyDescent="0.25">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row>
    <row r="28" spans="1:46" x14ac:dyDescent="0.25">
      <c r="A28" s="25"/>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row>
    <row r="29" spans="1:46" x14ac:dyDescent="0.25">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row>
  </sheetData>
  <sheetProtection selectLockedCells="1"/>
  <conditionalFormatting sqref="AC16">
    <cfRule type="cellIs" dxfId="6" priority="9" operator="equal">
      <formula>1</formula>
    </cfRule>
  </conditionalFormatting>
  <conditionalFormatting sqref="AC18">
    <cfRule type="cellIs" dxfId="5" priority="8" operator="equal">
      <formula>1</formula>
    </cfRule>
  </conditionalFormatting>
  <conditionalFormatting sqref="AC20">
    <cfRule type="cellIs" dxfId="4" priority="7" operator="equal">
      <formula>1</formula>
    </cfRule>
  </conditionalFormatting>
  <conditionalFormatting sqref="AC22">
    <cfRule type="cellIs" dxfId="3" priority="6" operator="equal">
      <formula>1</formula>
    </cfRule>
  </conditionalFormatting>
  <conditionalFormatting sqref="AQ7">
    <cfRule type="cellIs" dxfId="2" priority="4" operator="greaterThanOrEqual">
      <formula>$AQ$6</formula>
    </cfRule>
  </conditionalFormatting>
  <conditionalFormatting sqref="AQ8">
    <cfRule type="cellIs" dxfId="1" priority="3" operator="greaterThanOrEqual">
      <formula>$AQ$6</formula>
    </cfRule>
  </conditionalFormatting>
  <conditionalFormatting sqref="AC14">
    <cfRule type="cellIs" dxfId="0" priority="1" operator="equal">
      <formula>1</formula>
    </cfRule>
  </conditionalFormatting>
  <dataValidations xWindow="697" yWindow="744" count="2">
    <dataValidation type="list" allowBlank="1" showInputMessage="1" showErrorMessage="1" prompt="Maak Keuze" sqref="O14 O16 O18 O20 O22 U7:U8 Q7:Q8 W7:W8 AC7:AC8 AG7:AG8 O7:O8 S7:S8 AA7:AA8 AE7:AE8 AI7:AI8 M7:M8 Y7:Y8 AO7:AO8 AM7:AM8 AK7:AK8">
      <formula1>"C, NC"</formula1>
    </dataValidation>
    <dataValidation type="list" allowBlank="1" showInputMessage="1" showErrorMessage="1" prompt="Maak Keuze" sqref="S14 W14 S16 W16 S18 W18 S20 W20 S22 W22">
      <formula1>"Ja, Nee"</formula1>
    </dataValidation>
  </dataValidations>
  <hyperlinks>
    <hyperlink ref="AN3" location="Deel_3" tooltip="Terug naar Audit checklist deel 3" display="Hier"/>
    <hyperlink ref="AO24" location="B_Privacy_Veiligheid" tooltip="Terug naar B Privacy en Veiligheid" display="Hier"/>
    <hyperlink ref="AO10" location="B_Privacy_Veiligheid" tooltip="terug naar B. Privacy en Veiligheid" display="Hier"/>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33</vt:i4>
      </vt:variant>
    </vt:vector>
  </HeadingPairs>
  <TitlesOfParts>
    <vt:vector size="42" baseType="lpstr">
      <vt:lpstr>Toelichting zelfcheck</vt:lpstr>
      <vt:lpstr>Deel 1</vt:lpstr>
      <vt:lpstr>Deel 2</vt:lpstr>
      <vt:lpstr>Deel 3</vt:lpstr>
      <vt:lpstr>vraag 1.1-1.2</vt:lpstr>
      <vt:lpstr>vraag 1.3 - 1.5</vt:lpstr>
      <vt:lpstr>vraag 1.6 - 1.15</vt:lpstr>
      <vt:lpstr>vraag 2.2 - 2.4</vt:lpstr>
      <vt:lpstr>vraag 3.12 - 3.16</vt:lpstr>
      <vt:lpstr>'Toelichting zelfcheck'!_ftn1</vt:lpstr>
      <vt:lpstr>'Toelichting zelfcheck'!_ftnref1</vt:lpstr>
      <vt:lpstr>A_Aanmelding</vt:lpstr>
      <vt:lpstr>A_Aanmelding_DTL</vt:lpstr>
      <vt:lpstr>B_Aanvullende_anamnese</vt:lpstr>
      <vt:lpstr>B_Privacy_Veiligheid</vt:lpstr>
      <vt:lpstr>C_Aanvullend_Onderzoek</vt:lpstr>
      <vt:lpstr>D_Analyse</vt:lpstr>
      <vt:lpstr>Deel_2_NVLF_Richtlijn</vt:lpstr>
      <vt:lpstr>Deel_3</vt:lpstr>
      <vt:lpstr>E_Behandelplan</vt:lpstr>
      <vt:lpstr>F_Behandeling</vt:lpstr>
      <vt:lpstr>G_Evaluatie</vt:lpstr>
      <vt:lpstr>H_Afsluiting</vt:lpstr>
      <vt:lpstr>Start_1.1</vt:lpstr>
      <vt:lpstr>Start_1.12</vt:lpstr>
      <vt:lpstr>Start_1.13</vt:lpstr>
      <vt:lpstr>Start_1.16</vt:lpstr>
      <vt:lpstr>Start_1.2</vt:lpstr>
      <vt:lpstr>Start_1.20_1.21</vt:lpstr>
      <vt:lpstr>Start_1.23</vt:lpstr>
      <vt:lpstr>Start_1.26</vt:lpstr>
      <vt:lpstr>Start_1.27</vt:lpstr>
      <vt:lpstr>Start_1.28</vt:lpstr>
      <vt:lpstr>Start_1.29</vt:lpstr>
      <vt:lpstr>Start_1.3</vt:lpstr>
      <vt:lpstr>Start_1.4_1.7</vt:lpstr>
      <vt:lpstr>Start_1.8_1.11</vt:lpstr>
      <vt:lpstr>Start_2.2</vt:lpstr>
      <vt:lpstr>Start_2.3</vt:lpstr>
      <vt:lpstr>Start_2.4</vt:lpstr>
      <vt:lpstr>Start_3.12_3.13</vt:lpstr>
      <vt:lpstr>Start_3.14_3.16</vt:lpstr>
    </vt:vector>
  </TitlesOfParts>
  <Manager>Maatschap Mondiaal logopedie</Manager>
  <Company>Logopedie Lombardijen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Audit Checklist Logopedie Lombadijen</dc:title>
  <dc:subject>Audit</dc:subject>
  <dc:creator>NVLF</dc:creator>
  <cp:lastModifiedBy>Yvonne Brookman</cp:lastModifiedBy>
  <cp:lastPrinted>2018-07-17T19:33:40Z</cp:lastPrinted>
  <dcterms:created xsi:type="dcterms:W3CDTF">2013-03-27T12:16:35Z</dcterms:created>
  <dcterms:modified xsi:type="dcterms:W3CDTF">2021-06-16T12:16:55Z</dcterms:modified>
  <cp:category>Kwaliteit</cp:category>
  <cp:contentStatus>Definitief</cp:contentStatus>
</cp:coreProperties>
</file>