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NVLF\12. PUBLIC RELATIONS-COMMUNICATIE\Websites NVLF\Documenten nieuwe site\Vakgebied\Kwaliteit\kwaliteitsinstrumenten\kwaliteitstoets\2018\"/>
    </mc:Choice>
  </mc:AlternateContent>
  <bookViews>
    <workbookView xWindow="0" yWindow="0" windowWidth="28800" windowHeight="12360" activeTab="3"/>
  </bookViews>
  <sheets>
    <sheet name="Toelichting zelfcheck" sheetId="4" r:id="rId1"/>
    <sheet name="Deel 1" sheetId="1" r:id="rId2"/>
    <sheet name="Deel 2" sheetId="2" r:id="rId3"/>
    <sheet name="Deel 3" sheetId="3" r:id="rId4"/>
    <sheet name="vraag 1.1-1.2" sheetId="5" r:id="rId5"/>
    <sheet name="vraag 1.3 - 1.7" sheetId="6" r:id="rId6"/>
    <sheet name="vraag 1.8 - 1.29" sheetId="7" r:id="rId7"/>
    <sheet name="vraag 2.2 - 2.4" sheetId="9" r:id="rId8"/>
    <sheet name="vraag 3.12 - 3.16" sheetId="8" r:id="rId9"/>
  </sheets>
  <definedNames>
    <definedName name="_ftn1" localSheetId="0">'Toelichting zelfcheck'!$C$73</definedName>
    <definedName name="_ftnref1" localSheetId="0">'Toelichting zelfcheck'!$D$35</definedName>
    <definedName name="A_Aanmelding">'Deel 1'!$B$8</definedName>
    <definedName name="A_Aanmelding_DTL">'Deel 1'!$B$39</definedName>
    <definedName name="B_Aanvullende_anamnese">'Deel 1'!$B$82</definedName>
    <definedName name="B_Privacy_Veiligheid">'Deel 3'!$C$88</definedName>
    <definedName name="C_Aanvullend_Onderzoek">'Deel 1'!$B$107</definedName>
    <definedName name="D_Analyse">'Deel 1'!$B$125</definedName>
    <definedName name="Deel_2_NVLF_Richtlijn">'Deel 2'!$A$1</definedName>
    <definedName name="Deel_3">'Deel 3'!$C$4</definedName>
    <definedName name="E_Behandelplan">'Deel 1'!$B$155</definedName>
    <definedName name="F_Behandeling">'Deel 1'!$B$209</definedName>
    <definedName name="G_Evaluatie">'Deel 1'!$B$241</definedName>
    <definedName name="H_Afsluiting">'Deel 1'!$B$273</definedName>
    <definedName name="Start_1.1">'vraag 1.1-1.2'!$A$4</definedName>
    <definedName name="Start_1.12">'vraag 1.8 - 1.29'!$A$16</definedName>
    <definedName name="Start_1.13">'vraag 1.8 - 1.29'!$A$24</definedName>
    <definedName name="Start_1.14">'vraag 1.8 - 1.29'!$A$34</definedName>
    <definedName name="Start_1.15">'vraag 1.8 - 1.29'!$A$38</definedName>
    <definedName name="Start_1.16">'vraag 1.8 - 1.29'!$A$45</definedName>
    <definedName name="Start_1.17">'vraag 1.8 - 1.29'!$A$55</definedName>
    <definedName name="Start_1.18">'vraag 1.8 - 1.29'!$A$58</definedName>
    <definedName name="Start_1.19">'vraag 1.8 - 1.29'!$A$61</definedName>
    <definedName name="Start_1.2">'vraag 1.1-1.2'!$A$45</definedName>
    <definedName name="Start_1.20_1.21">'vraag 1.8 - 1.29'!$A$64</definedName>
    <definedName name="Start_1.22">'vraag 1.8 - 1.29'!$A$71</definedName>
    <definedName name="Start_1.23">'vraag 1.8 - 1.29'!$A$74</definedName>
    <definedName name="Start_1.24">'vraag 1.8 - 1.29'!$A$83</definedName>
    <definedName name="Start_1.25">'vraag 1.8 - 1.29'!$A$91</definedName>
    <definedName name="Start_1.26">'vraag 1.8 - 1.29'!$A$97</definedName>
    <definedName name="Start_1.27">'vraag 1.8 - 1.29'!$A$101</definedName>
    <definedName name="Start_1.28">'vraag 1.8 - 1.29'!$A$105</definedName>
    <definedName name="Start_1.29">'vraag 1.8 - 1.29'!$A$119</definedName>
    <definedName name="Start_1.3">'vraag 1.3 - 1.7'!$A$4</definedName>
    <definedName name="Start_1.4_1.7">'vraag 1.3 - 1.7'!$A$36</definedName>
    <definedName name="Start_1.8_1.11">'vraag 1.8 - 1.29'!$A$6</definedName>
    <definedName name="Start_2.2">'vraag 2.2 - 2.4'!$A$1</definedName>
    <definedName name="Start_2.3">'vraag 2.2 - 2.4'!$A$25</definedName>
    <definedName name="Start_2.4">'vraag 2.2 - 2.4'!$A$42</definedName>
    <definedName name="Start_3.12_3.13">'vraag 3.12 - 3.16'!$A$6</definedName>
    <definedName name="Start_3.14_3.16">'vraag 3.12 - 3.16'!$A$11</definedName>
  </definedNames>
  <calcPr calcId="162913"/>
</workbook>
</file>

<file path=xl/calcChain.xml><?xml version="1.0" encoding="utf-8"?>
<calcChain xmlns="http://schemas.openxmlformats.org/spreadsheetml/2006/main">
  <c r="N101" i="3" l="1"/>
  <c r="N84" i="3"/>
  <c r="N269" i="1"/>
  <c r="N205" i="1"/>
  <c r="N151" i="1"/>
  <c r="N115" i="1"/>
  <c r="N103" i="1"/>
  <c r="N78" i="1"/>
  <c r="N38" i="1"/>
  <c r="N66" i="2" l="1"/>
  <c r="N171" i="1"/>
  <c r="N66" i="3"/>
  <c r="N137" i="1"/>
  <c r="AO114" i="7"/>
  <c r="AM114" i="7"/>
  <c r="AK114" i="7"/>
  <c r="AI114" i="7"/>
  <c r="AG114" i="7"/>
  <c r="AE114" i="7"/>
  <c r="AC114" i="7"/>
  <c r="AA114" i="7"/>
  <c r="Y114" i="7"/>
  <c r="W114" i="7"/>
  <c r="U114" i="7"/>
  <c r="S114" i="7"/>
  <c r="Q114" i="7"/>
  <c r="O114" i="7"/>
  <c r="M114" i="7"/>
  <c r="AQ92" i="7"/>
  <c r="N279" i="1"/>
  <c r="AQ114" i="7" l="1"/>
  <c r="AC22" i="8" l="1"/>
  <c r="AC18" i="8"/>
  <c r="AC14" i="8"/>
  <c r="AC20" i="8"/>
  <c r="AC16" i="8"/>
  <c r="N117" i="3"/>
  <c r="AE60" i="9" l="1"/>
  <c r="AC60" i="9"/>
  <c r="AA60" i="9"/>
  <c r="Y60" i="9"/>
  <c r="W60" i="9"/>
  <c r="AE40" i="9"/>
  <c r="AC40" i="9"/>
  <c r="AA40" i="9"/>
  <c r="N58" i="3"/>
  <c r="N53" i="3"/>
  <c r="AG60" i="9" l="1"/>
  <c r="AG40" i="9"/>
  <c r="AQ72" i="7" l="1"/>
  <c r="AQ62" i="7"/>
  <c r="AQ59" i="7"/>
  <c r="AQ56" i="7"/>
  <c r="AO53" i="7"/>
  <c r="AM53" i="7"/>
  <c r="AK53" i="7"/>
  <c r="AI53" i="7"/>
  <c r="AG53" i="7"/>
  <c r="AE53" i="7"/>
  <c r="AC53" i="7"/>
  <c r="AA53" i="7"/>
  <c r="Y53" i="7"/>
  <c r="W53" i="7"/>
  <c r="U53" i="7"/>
  <c r="S53" i="7"/>
  <c r="Q53" i="7"/>
  <c r="O53" i="7"/>
  <c r="M53" i="7"/>
  <c r="AQ39" i="7"/>
  <c r="M31" i="7"/>
  <c r="O31" i="7"/>
  <c r="Q31" i="7"/>
  <c r="S31" i="7"/>
  <c r="AQ17" i="7"/>
  <c r="AQ11" i="7"/>
  <c r="AQ41" i="6"/>
  <c r="O30" i="6"/>
  <c r="O31" i="6" s="1"/>
  <c r="Q30" i="6"/>
  <c r="Q31" i="6" s="1"/>
  <c r="S30" i="6"/>
  <c r="S31" i="6" s="1"/>
  <c r="U30" i="6"/>
  <c r="U31" i="6" s="1"/>
  <c r="AO30" i="6"/>
  <c r="AO31" i="6" s="1"/>
  <c r="AM30" i="6"/>
  <c r="AM31" i="6" s="1"/>
  <c r="AK30" i="6"/>
  <c r="AK31" i="6" s="1"/>
  <c r="AI30" i="6"/>
  <c r="AI31" i="6" s="1"/>
  <c r="AG30" i="6"/>
  <c r="AG31" i="6" s="1"/>
  <c r="AE30" i="6"/>
  <c r="AE31" i="6" s="1"/>
  <c r="AC30" i="6"/>
  <c r="AC31" i="6" s="1"/>
  <c r="AA30" i="6"/>
  <c r="AA31" i="6" s="1"/>
  <c r="Y30" i="6"/>
  <c r="Y31" i="6" s="1"/>
  <c r="W30" i="6"/>
  <c r="W31" i="6" s="1"/>
  <c r="M30" i="6"/>
  <c r="M31" i="6" s="1"/>
  <c r="AQ102" i="7" l="1"/>
  <c r="AQ53" i="7" l="1"/>
  <c r="AE33" i="9" l="1"/>
  <c r="AC33" i="9"/>
  <c r="AE23" i="9"/>
  <c r="AC23" i="9"/>
  <c r="AE53" i="9"/>
  <c r="AC53" i="9"/>
  <c r="AA53" i="9"/>
  <c r="Y53" i="9"/>
  <c r="W53" i="9"/>
  <c r="U53" i="9"/>
  <c r="S53" i="9"/>
  <c r="Q53" i="9"/>
  <c r="O53" i="9"/>
  <c r="M53" i="9"/>
  <c r="K53" i="9"/>
  <c r="AG23" i="9" l="1"/>
  <c r="AG53" i="9"/>
  <c r="AG33" i="9"/>
  <c r="AO88" i="7" l="1"/>
  <c r="AM88" i="7"/>
  <c r="AK88" i="7"/>
  <c r="AI88" i="7"/>
  <c r="AG88" i="7"/>
  <c r="AE88" i="7"/>
  <c r="AC88" i="7"/>
  <c r="AA88" i="7"/>
  <c r="Y88" i="7"/>
  <c r="W88" i="7"/>
  <c r="U88" i="7"/>
  <c r="S88" i="7"/>
  <c r="Q88" i="7"/>
  <c r="O88" i="7"/>
  <c r="M88" i="7"/>
  <c r="AQ88" i="7" l="1"/>
  <c r="AO31" i="7" l="1"/>
  <c r="AM31" i="7"/>
  <c r="AK31" i="7"/>
  <c r="AI31" i="7"/>
  <c r="AG31" i="7"/>
  <c r="AE31" i="7"/>
  <c r="AC31" i="7"/>
  <c r="AA31" i="7"/>
  <c r="Y31" i="7"/>
  <c r="W31" i="7"/>
  <c r="U31" i="7"/>
  <c r="AQ31" i="7" l="1"/>
  <c r="AQ66" i="7"/>
  <c r="AQ35" i="7"/>
  <c r="N107" i="3" l="1"/>
  <c r="W42" i="1"/>
  <c r="AS91" i="7" l="1"/>
  <c r="AQ91" i="7" s="1"/>
  <c r="AS113" i="7"/>
  <c r="AQ113" i="7" s="1"/>
  <c r="AS71" i="7"/>
  <c r="AQ71" i="7" s="1"/>
  <c r="AS58" i="7"/>
  <c r="AQ58" i="7" s="1"/>
  <c r="AS55" i="7"/>
  <c r="AQ55" i="7" s="1"/>
  <c r="AS61" i="7"/>
  <c r="AQ61" i="7" s="1"/>
  <c r="AS38" i="7"/>
  <c r="AQ38" i="7" s="1"/>
  <c r="AS101" i="7"/>
  <c r="AQ101" i="7" s="1"/>
  <c r="AS64" i="7"/>
  <c r="AQ64" i="7" s="1"/>
  <c r="AS52" i="7"/>
  <c r="AS6" i="8"/>
  <c r="AQ6" i="8" s="1"/>
  <c r="AS87" i="7"/>
  <c r="AQ87" i="7" s="1"/>
  <c r="AS39" i="5"/>
  <c r="AQ39" i="5" s="1"/>
  <c r="AS97" i="7"/>
  <c r="AQ97" i="7" s="1"/>
  <c r="AS30" i="7"/>
  <c r="AQ30" i="7" s="1"/>
  <c r="AS16" i="7"/>
  <c r="AQ16" i="7" s="1"/>
  <c r="AS6" i="7"/>
  <c r="AQ6" i="7" s="1"/>
  <c r="AS36" i="6"/>
  <c r="AQ36" i="6" s="1"/>
  <c r="AS125" i="7"/>
  <c r="AQ125" i="7" s="1"/>
  <c r="AS79" i="7"/>
  <c r="AQ79" i="7" s="1"/>
  <c r="AS34" i="7"/>
  <c r="AS29" i="6"/>
  <c r="AQ29" i="6" s="1"/>
  <c r="AS47" i="5"/>
  <c r="AQ47" i="5" s="1"/>
  <c r="AQ52" i="7" l="1"/>
  <c r="AQ34" i="7"/>
  <c r="AQ8" i="8"/>
  <c r="AQ7" i="8"/>
  <c r="AO126" i="7"/>
  <c r="AM126" i="7"/>
  <c r="AK126" i="7"/>
  <c r="AI126" i="7"/>
  <c r="AG126" i="7"/>
  <c r="AE126" i="7"/>
  <c r="AC126" i="7"/>
  <c r="AA126" i="7"/>
  <c r="Y126" i="7"/>
  <c r="W126" i="7"/>
  <c r="U126" i="7"/>
  <c r="S126" i="7"/>
  <c r="Q126" i="7"/>
  <c r="O126" i="7"/>
  <c r="M126" i="7"/>
  <c r="AQ98" i="7"/>
  <c r="AO80" i="7"/>
  <c r="AM80" i="7"/>
  <c r="AK80" i="7"/>
  <c r="AI80" i="7"/>
  <c r="AG80" i="7"/>
  <c r="AE80" i="7"/>
  <c r="AC80" i="7"/>
  <c r="AA80" i="7"/>
  <c r="Y80" i="7"/>
  <c r="W80" i="7"/>
  <c r="U80" i="7"/>
  <c r="S80" i="7"/>
  <c r="Q80" i="7"/>
  <c r="O80" i="7"/>
  <c r="M80" i="7"/>
  <c r="AQ65" i="7"/>
  <c r="AQ9" i="7"/>
  <c r="AQ8" i="7"/>
  <c r="AQ7" i="7"/>
  <c r="AQ39" i="6"/>
  <c r="AQ38" i="6"/>
  <c r="AQ37" i="6"/>
  <c r="AQ48" i="5"/>
  <c r="AO40" i="5"/>
  <c r="AO41" i="5" s="1"/>
  <c r="AM40" i="5"/>
  <c r="AM41" i="5" s="1"/>
  <c r="AK40" i="5"/>
  <c r="AK41" i="5" s="1"/>
  <c r="AI40" i="5"/>
  <c r="AI41" i="5" s="1"/>
  <c r="AG40" i="5"/>
  <c r="AG41" i="5" s="1"/>
  <c r="AE40" i="5"/>
  <c r="AE41" i="5" s="1"/>
  <c r="AC40" i="5"/>
  <c r="AC41" i="5" s="1"/>
  <c r="AA40" i="5"/>
  <c r="AA41" i="5" s="1"/>
  <c r="Y40" i="5"/>
  <c r="Y41" i="5" s="1"/>
  <c r="W40" i="5"/>
  <c r="W41" i="5" s="1"/>
  <c r="U40" i="5"/>
  <c r="U41" i="5" s="1"/>
  <c r="S40" i="5"/>
  <c r="S41" i="5" s="1"/>
  <c r="Q40" i="5"/>
  <c r="Q41" i="5" s="1"/>
  <c r="O40" i="5"/>
  <c r="O41" i="5" s="1"/>
  <c r="M40" i="5"/>
  <c r="M41" i="5" s="1"/>
  <c r="AQ80" i="7" l="1"/>
  <c r="AQ126" i="7"/>
  <c r="AQ30" i="6"/>
  <c r="AQ40" i="5"/>
</calcChain>
</file>

<file path=xl/comments1.xml><?xml version="1.0" encoding="utf-8"?>
<comments xmlns="http://schemas.openxmlformats.org/spreadsheetml/2006/main">
  <authors>
    <author>eddy</author>
  </authors>
  <commentList>
    <comment ref="S42" authorId="0" shapeId="0">
      <text>
        <r>
          <rPr>
            <b/>
            <sz val="9"/>
            <color indexed="81"/>
            <rFont val="Tahoma"/>
            <family val="2"/>
          </rPr>
          <t>Vul aantal FTE in. Hiermee worden vereiste scores aangepast</t>
        </r>
        <r>
          <rPr>
            <sz val="9"/>
            <color indexed="81"/>
            <rFont val="Tahoma"/>
            <family val="2"/>
          </rPr>
          <t xml:space="preserve">
</t>
        </r>
      </text>
    </comment>
  </commentList>
</comments>
</file>

<file path=xl/comments2.xml><?xml version="1.0" encoding="utf-8"?>
<comments xmlns="http://schemas.openxmlformats.org/spreadsheetml/2006/main">
  <authors>
    <author>eddy</author>
  </authors>
  <commentList>
    <comment ref="K41" authorId="0" shapeId="0">
      <text>
        <r>
          <rPr>
            <sz val="9"/>
            <color indexed="81"/>
            <rFont val="Tahoma"/>
            <family val="2"/>
          </rPr>
          <t xml:space="preserve">Score moet 100% zijn
</t>
        </r>
      </text>
    </comment>
  </commentList>
</comments>
</file>

<file path=xl/comments3.xml><?xml version="1.0" encoding="utf-8"?>
<comments xmlns="http://schemas.openxmlformats.org/spreadsheetml/2006/main">
  <authors>
    <author>eddy</author>
  </authors>
  <commentList>
    <comment ref="K31" authorId="0" shapeId="0">
      <text>
        <r>
          <rPr>
            <sz val="9"/>
            <color indexed="81"/>
            <rFont val="Tahoma"/>
            <family val="2"/>
          </rPr>
          <t xml:space="preserve">Score moet 100% zijn
</t>
        </r>
      </text>
    </comment>
  </commentList>
</comments>
</file>

<file path=xl/sharedStrings.xml><?xml version="1.0" encoding="utf-8"?>
<sst xmlns="http://schemas.openxmlformats.org/spreadsheetml/2006/main" count="1007" uniqueCount="653">
  <si>
    <t>Aanmelding na verwijzing</t>
  </si>
  <si>
    <t xml:space="preserve">1.1 </t>
  </si>
  <si>
    <t>A. Aanmelding</t>
  </si>
  <si>
    <t>Deel 1 Methodisch logopedisch handelen/dossiertoets</t>
  </si>
  <si>
    <t>1.2</t>
  </si>
  <si>
    <t>1.3</t>
  </si>
  <si>
    <t>1.4</t>
  </si>
  <si>
    <t>Is de conclusie ('pluis'/'niet-pluis') vastgelegd?</t>
  </si>
  <si>
    <t>1.5</t>
  </si>
  <si>
    <t>Is de conclusie van de DTL-screening vastgelegd?</t>
  </si>
  <si>
    <t>1.6</t>
  </si>
  <si>
    <t>1.7</t>
  </si>
  <si>
    <t>1.8</t>
  </si>
  <si>
    <t>1.9</t>
  </si>
  <si>
    <t>1.10</t>
  </si>
  <si>
    <t>1.11</t>
  </si>
  <si>
    <t>1.12</t>
  </si>
  <si>
    <t>D. Analyse</t>
  </si>
  <si>
    <t>1.13</t>
  </si>
  <si>
    <t>Is de logopedische diagnose/conclusie vastgelegd?*</t>
  </si>
  <si>
    <t>1.14</t>
  </si>
  <si>
    <t>Is de indicatie voor logopedie vastgelegd?</t>
  </si>
  <si>
    <t>E. Behandelplan</t>
  </si>
  <si>
    <t>1.15</t>
  </si>
  <si>
    <t>1.16</t>
  </si>
  <si>
    <t>1.17</t>
  </si>
  <si>
    <t>1.18</t>
  </si>
  <si>
    <t>F. Behandeling</t>
  </si>
  <si>
    <t>1.19</t>
  </si>
  <si>
    <t>1.20</t>
  </si>
  <si>
    <t>1.21</t>
  </si>
  <si>
    <t>G. Evaluatie</t>
  </si>
  <si>
    <t>H.  Afsluiting</t>
  </si>
  <si>
    <t>*) datum afsluiting, datum verslaggeving aan verwijzer, nazorg/ afspraken, reden einde zorg.</t>
  </si>
  <si>
    <t>2.1</t>
  </si>
  <si>
    <t>e. Ik ga bij verslikken na of de invloed van een dubbeltaak kan worden voorkomen.</t>
  </si>
  <si>
    <t>Deel 2 NVLF richtlijn</t>
  </si>
  <si>
    <t>Deel 3 Organisatie van de praktijk</t>
  </si>
  <si>
    <t>A. Organisatie</t>
  </si>
  <si>
    <t>3.1</t>
  </si>
  <si>
    <t>3.2</t>
  </si>
  <si>
    <t>3.4</t>
  </si>
  <si>
    <t>Heeft de praktijk het afgelopen jaar een formele, schriftelijk ingediende klacht* gekregen?</t>
  </si>
  <si>
    <t>Is de ingediende klacht geregistreerd?</t>
  </si>
  <si>
    <t>Blijkt uit de registratie dat er een vervolg aan is gegeven?</t>
  </si>
  <si>
    <t>Kan de praktijk aantonen dat de continuïteit van de logopedische zorg is gewaarborgd?</t>
  </si>
  <si>
    <t>3.8</t>
  </si>
  <si>
    <t>3.9</t>
  </si>
  <si>
    <t>Worden patiëntdossiers bewaard conform de privacywetgeving?</t>
  </si>
  <si>
    <t>3.10</t>
  </si>
  <si>
    <t>Is de praktijk ingericht conform de inrichtingseisen van de NVLF?</t>
  </si>
  <si>
    <t>3.11</t>
  </si>
  <si>
    <t>3.12</t>
  </si>
  <si>
    <t>Zijn er voorzieningen beschikbaar in geval van calamiteiten?*</t>
  </si>
  <si>
    <t>3.13</t>
  </si>
  <si>
    <t>Voor wie is de zelfcheck kwaliteitstoets bedoeld?</t>
  </si>
  <si>
    <t>Hoe kun je de zelfcheck kwaliteitstoets gebruiken?</t>
  </si>
  <si>
    <t>Wat is de status van de zelfcheck kwaliteitstoets?</t>
  </si>
  <si>
    <t>Wat moet ik weten voordat ik de zelfcheck kwaliteitstoets invul?</t>
  </si>
  <si>
    <t>Afkortingen</t>
  </si>
  <si>
    <t>In de zelfcheck worden de volgende afkortingen gebruikt:</t>
  </si>
  <si>
    <t>NC = niet conform</t>
  </si>
  <si>
    <t>NVT = niet van toepassing</t>
  </si>
  <si>
    <t>Rode vragen</t>
  </si>
  <si>
    <t>Normering</t>
  </si>
  <si>
    <t>Voorbeeld</t>
  </si>
  <si>
    <t>Welke bronnen zijn gebruikt bij het samenstellen van de criteria kwaliteitstoets?</t>
  </si>
  <si>
    <t>Bij het samenstellen van de criteria kwaliteitstoets zijn de volgende bronnen gebruikt:</t>
  </si>
  <si>
    <t>Waar vind ik meer informatie over de kwaliteitstoets?</t>
  </si>
  <si>
    <t xml:space="preserve">De zelfcheck is bedoeld voor logopedisten die een eerstelijnsovereenkomst hebben met een zorgverzekeraar. Dit kunnen logopedisten werkzaam in een </t>
  </si>
  <si>
    <t>eerstelijnspraktijk zijn maar ook logopedisten werkzaam in een instelling of school met een eerstelijnsovereenkomst.</t>
  </si>
  <si>
    <t>15  dossiers er per vraag van iedere rubriek wordt beoordeeld of de gestelde vraag met een C kan worden beantwoord.</t>
  </si>
  <si>
    <t>Bij een score van 80% betekent dit dat er in 1 van de 5, respectievelijk 2 van de 10 of 3 van de 15 te toetsen dossier sprake mag zijn van een NC .</t>
  </si>
  <si>
    <t>Bij het toetsen van</t>
  </si>
  <si>
    <t>Indien een score lager is dan 80% wordt een NC gescoord.</t>
  </si>
  <si>
    <t xml:space="preserve">moet  bij deze dossiers dat betrekking heeft op dit onderdeel een </t>
  </si>
  <si>
    <t xml:space="preserve">score van 80% gehaald worden. </t>
  </si>
  <si>
    <t>Normering onderdeel A. Aanmelding</t>
  </si>
  <si>
    <t xml:space="preserve">Er mag 1 keer NC gescoord worden bij 1.1 t/m 1.2. Indien meer dan </t>
  </si>
  <si>
    <t>5 dossiers (eenmanspraktijk) of</t>
  </si>
  <si>
    <t xml:space="preserve">15 dossiers (&gt; 5 fte), </t>
  </si>
  <si>
    <t>10 dossiers ( ≤ 5 fte) of</t>
  </si>
  <si>
    <t>score van 80% gehaald worden.</t>
  </si>
  <si>
    <t xml:space="preserve">Er mag 2 keer NC gescoord worden. Indien meer dan 2 keer NC is </t>
  </si>
  <si>
    <t>gescoord is de uitkomst van de toets negatief.</t>
  </si>
  <si>
    <t xml:space="preserve">Er mag 1 keer NC gescoord worden. Indien meer dan 1 keer NC is </t>
  </si>
  <si>
    <t>Normering onderdeel D. Analyse</t>
  </si>
  <si>
    <t>op dit onderdeel is de uitkomst van de toets negatief.</t>
  </si>
  <si>
    <t>Normering onderdeel E. Behandelplan</t>
  </si>
  <si>
    <t>en</t>
  </si>
  <si>
    <t xml:space="preserve">Meer info, </t>
  </si>
  <si>
    <t>gedurende tenminste 4 weken.</t>
  </si>
  <si>
    <t xml:space="preserve">c. Ik gebruik een hulpmiddel (dB-meter, audio- of video-opname) om de patiënt feedback te kunnen geven over de </t>
  </si>
  <si>
    <t>intensiteit van zijn spreken.</t>
  </si>
  <si>
    <t xml:space="preserve">b. Ik ben er in het algemeen zeker van dat de patiënt die ik geschikt acht voor de volledige PLVT-behandeling, </t>
  </si>
  <si>
    <t>overwegend een hypokinetische dysartrie heeft.</t>
  </si>
  <si>
    <t xml:space="preserve">* Er is aan minimaal drie indicatoren van onderstaande indicatoren uit de richtlijn Logopedie bij de ziekte </t>
  </si>
  <si>
    <t>van Parkinson (2008) voldaan.</t>
  </si>
  <si>
    <t xml:space="preserve">geïmplementeerd. Indien afgeweken is  van de richtlijn moet er een </t>
  </si>
  <si>
    <t xml:space="preserve">motivatie aanwezig zijn waarom er is afgeweken van de NVLF richtlijn. </t>
  </si>
  <si>
    <t xml:space="preserve">Twee dossiers waarbij sprake is van de richtlijn worden at random </t>
  </si>
  <si>
    <t>getoetst.</t>
  </si>
  <si>
    <r>
      <t xml:space="preserve">*) </t>
    </r>
    <r>
      <rPr>
        <sz val="10"/>
        <color theme="1"/>
        <rFont val="Calibri"/>
        <family val="2"/>
        <scheme val="minor"/>
      </rPr>
      <t xml:space="preserve">Er wordt gesproken van de status kwaliteitsgeregistreerd als voldaan is aan de opleidingseisen en </t>
    </r>
  </si>
  <si>
    <t>aan de door de NVLF gestelde kwaliteitseisen (herregistratie per 5 jaar).</t>
  </si>
  <si>
    <t xml:space="preserve">Zijn alle in de praktijk werkzame logopedisten kwaliteitsgeregistreerd* in het </t>
  </si>
  <si>
    <t>kwaliteitsregister paramedici?</t>
  </si>
  <si>
    <t>Bij het scoren van een NC op deze onderdelen is de uitkomst van de</t>
  </si>
  <si>
    <t>toets negatief.</t>
  </si>
  <si>
    <t>uitkomst van de toets negatief.</t>
  </si>
  <si>
    <t>kenbaar worden gemaakt?</t>
  </si>
  <si>
    <t>een NC op dit onderdeel is de uitkomst van de toets negatief.</t>
  </si>
  <si>
    <t xml:space="preserve">Bij het scoren van meer dan één NC op deze onderdelen is </t>
  </si>
  <si>
    <t>de uitkomst van de toets negatief.</t>
  </si>
  <si>
    <t xml:space="preserve">Meer info </t>
  </si>
  <si>
    <t xml:space="preserve">www.kwaliteitsregisterparamedici.nl </t>
  </si>
  <si>
    <t>C= Conform</t>
  </si>
  <si>
    <t>NC= niet conform</t>
  </si>
  <si>
    <t>C</t>
  </si>
  <si>
    <t>NC</t>
  </si>
  <si>
    <t xml:space="preserve">Op onderdeel 1.13 moet C gescoord worden. Bij het scoren van een </t>
  </si>
  <si>
    <t>NC  op dit onderdeel is de uitkomst van de toets negatief.</t>
  </si>
  <si>
    <t>ja</t>
  </si>
  <si>
    <t>nee</t>
  </si>
  <si>
    <t>NVT</t>
  </si>
  <si>
    <t>Logopedische standaarden 1e lijn, blz 18</t>
  </si>
  <si>
    <t>Bij Aanmelding na verwijzing geldt: 1.1 en 1.2</t>
  </si>
  <si>
    <t xml:space="preserve">Normering onderdeel F. Behandeling, G. Evaluatie en </t>
  </si>
  <si>
    <t>H. Afsluiting</t>
  </si>
  <si>
    <t>B. Privacy en veiligheid</t>
  </si>
  <si>
    <t>Normering onderdeel A. Organisatie</t>
  </si>
  <si>
    <t>Normering onderdeel B. Privacy en veiligheid</t>
  </si>
  <si>
    <t xml:space="preserve">Bij dossiers waarbij er op onderdelen sprake is van een NVT score geldt dat deze score op geen enkele wijze wordt doorberekend </t>
  </si>
  <si>
    <t>Aanmelding en DTL-screening</t>
  </si>
  <si>
    <t>en 20% van dossiers betreft afgesloten behandelingen.</t>
  </si>
  <si>
    <t>Boek Methodisch handelen in de logopedie, Henriete Kuiper 2013</t>
  </si>
  <si>
    <t xml:space="preserve">moet bij deze dossiers dat betrekking heeft op dit onderdeel een </t>
  </si>
  <si>
    <t>Voorbehouden handelingen</t>
  </si>
  <si>
    <t>Is een eindevaluatie* vastgelegd?</t>
  </si>
  <si>
    <t xml:space="preserve">het verenigingsbestuur van de NVLF. </t>
  </si>
  <si>
    <t>Terug naar Audit Checklist deel 1 - klik</t>
  </si>
  <si>
    <t>HIER</t>
  </si>
  <si>
    <t>A. Aanmelding na verwijzing</t>
  </si>
  <si>
    <t>Vraag 1.1 - Zijn de relevante gegevens aanwezig in het dossier?</t>
  </si>
  <si>
    <t>Persoonsgegevens cliënt</t>
  </si>
  <si>
    <t xml:space="preserve">Naam cliënt </t>
  </si>
  <si>
    <t>Geboortedatum cliënt</t>
  </si>
  <si>
    <t>Geslacht cliënt</t>
  </si>
  <si>
    <t>BSN cliënt</t>
  </si>
  <si>
    <t>Gegevens contactpersoon</t>
  </si>
  <si>
    <t>Naam contactpersoon</t>
  </si>
  <si>
    <t>Verzekeringsgegevens client</t>
  </si>
  <si>
    <t>Naam zorgverzekeraar</t>
  </si>
  <si>
    <t>Nummer zorgverzekeraar (UZOVI)</t>
  </si>
  <si>
    <t>Indicatie ongeval</t>
  </si>
  <si>
    <t>Gegevens behandelend logopedist</t>
  </si>
  <si>
    <t>Naam logopedist</t>
  </si>
  <si>
    <t>Nummer logopedist (AGB-code/UZI-code)</t>
  </si>
  <si>
    <t>Gegevens huisarts</t>
  </si>
  <si>
    <t>Naam huisarts</t>
  </si>
  <si>
    <t>Nummer huisarts (AGB-code/UZI-code)</t>
  </si>
  <si>
    <t>Gegevens verwijzer</t>
  </si>
  <si>
    <t>Naam verwijzer</t>
  </si>
  <si>
    <t>Specialisme verwijzer</t>
  </si>
  <si>
    <t>Nummer verwijzer (AGB-code/UZI-code)</t>
  </si>
  <si>
    <t>Verwijsdatum</t>
  </si>
  <si>
    <t>Gerichte schriftelijke vraag van verwijzer</t>
  </si>
  <si>
    <t xml:space="preserve"> voor eenmalig logopedisch onderzoek</t>
  </si>
  <si>
    <t>Minimaal</t>
  </si>
  <si>
    <t>Score "Conform" %</t>
  </si>
  <si>
    <t>Terug naar Audit Checklist vraag 1.1  - klik</t>
  </si>
  <si>
    <t>Vraag 1.2 - Is de toestemming van de patiënt voor overleg met derden vastgelegd?</t>
  </si>
  <si>
    <t>Toestemming patient</t>
  </si>
  <si>
    <t>Terug naar Audit Checklist vraag 1.2 - klik</t>
  </si>
  <si>
    <t>Hier</t>
  </si>
  <si>
    <t>A. Aanmelding / DTL screening</t>
  </si>
  <si>
    <t>Vraag 1.3 Zijn de relevante gegevens aanwezig in het dossier?</t>
  </si>
  <si>
    <t>1.3 - Persoonsgegevens cliënt</t>
  </si>
  <si>
    <t>1.3 - Gegevens contactpersoon</t>
  </si>
  <si>
    <t>1.3 - Verzekeringsgegevens client</t>
  </si>
  <si>
    <t>1.3 - Gegevens behandelend logopedist</t>
  </si>
  <si>
    <t>1.3 - Gegevens huisarts</t>
  </si>
  <si>
    <t>Terug naar Audit Checklist vraag 1.3 - klik</t>
  </si>
  <si>
    <t>1.4 Conclusie Pluis / Niet pluis vastgelegd?</t>
  </si>
  <si>
    <t>1.5 Conclusie DTL screening vastgelegd?</t>
  </si>
  <si>
    <t>Vraag 1.13 - Is de logopedische diagnose/conclusie vastgelegd?</t>
  </si>
  <si>
    <t>Akkoord patiënt behandelplan vastgelegd?</t>
  </si>
  <si>
    <t>(bij voorbehouden handeling)</t>
  </si>
  <si>
    <t>Datum sessie</t>
  </si>
  <si>
    <t>Afspraken met client</t>
  </si>
  <si>
    <t>Uitgevoerde verrichtingen/prestatie</t>
  </si>
  <si>
    <t>Datum afsluiting</t>
  </si>
  <si>
    <t>Datum verslaggeving aan verwijzer</t>
  </si>
  <si>
    <t>Nazorg/afspraken</t>
  </si>
  <si>
    <t>Reden einde zorg</t>
  </si>
  <si>
    <t>Terug naar Audit Checklist deel 3 - klik</t>
  </si>
  <si>
    <t>B. Privacy en Veiligheid</t>
  </si>
  <si>
    <t>WBGO aan patient kenbaar gemaakt?</t>
  </si>
  <si>
    <t>Dossiers bewaard comform privacywetgeving?</t>
  </si>
  <si>
    <t>START</t>
  </si>
  <si>
    <t>Aantal dossiers:</t>
  </si>
  <si>
    <t>uit</t>
  </si>
  <si>
    <t>Hoofdvestiging</t>
  </si>
  <si>
    <t>Nevenvestiging 1</t>
  </si>
  <si>
    <t>Nevenvestiging 2</t>
  </si>
  <si>
    <t>Nevenvestiging 4</t>
  </si>
  <si>
    <t>Nevenvestiging 3</t>
  </si>
  <si>
    <t xml:space="preserve">Met de zelfcheck kwaliteitstoets kunt u de criteria kwaliteitstoets bekijken. U kunt checken of uw praktijkvoering en methodisch logopedisch handelen </t>
  </si>
  <si>
    <t>Aantal FTE ? :</t>
  </si>
  <si>
    <t>prestatietests.</t>
  </si>
  <si>
    <t>a. Ik beoordeel zowel het spontane spreken als de stimuleerbaarheid van het spreken met maximale</t>
  </si>
  <si>
    <t>a</t>
  </si>
  <si>
    <t>Ik beoordeel zowel het spontane spreken als de stimuleerbaarheid van het spreken met maximale</t>
  </si>
  <si>
    <t>b</t>
  </si>
  <si>
    <t>c</t>
  </si>
  <si>
    <t xml:space="preserve">Ik gebruik een hulpmiddel (dB-meter, audio- of video-opname) om de patiënt feedback te kunnen geven over de </t>
  </si>
  <si>
    <t>d</t>
  </si>
  <si>
    <t xml:space="preserve">Ik behandel patiënten die geïndiceerd zijn voor de volledige behandeling met PLVT (LSVT) tenminste 3x in de week </t>
  </si>
  <si>
    <t xml:space="preserve">Ik ben er in het algemeen zeker van dat de patiënt die ik geschikt acht voor de volledige PLVT-behandeling, </t>
  </si>
  <si>
    <t>e</t>
  </si>
  <si>
    <t>Ik ga bij verslikken na of de invloed van een dubbeltaak kan worden voorkomen.</t>
  </si>
  <si>
    <t>Terug naar Audit Checklist deel 2 - klik</t>
  </si>
  <si>
    <t>Score "C" minimaal 1 uit 1</t>
  </si>
  <si>
    <t xml:space="preserve">Bij het toetsen van de dossiers is sprake van een zogenaamde 'horizontale beoordeling'. Dit betekent dat bij de beoordeling van de 5 of 10 of </t>
  </si>
  <si>
    <t>op de gestelde vraag.</t>
  </si>
  <si>
    <t>(zowel positief als negatief) in de totaalscore.</t>
  </si>
  <si>
    <t xml:space="preserve">is afgesloten. 80% van de dossiers betreft  niet afgesloten behandelingen </t>
  </si>
  <si>
    <t>onderdelen, dan heeft dit geen effect op de uitkomst van de toets.</t>
  </si>
  <si>
    <t>Tot slot</t>
  </si>
  <si>
    <t>Aan deze zelfcheck kwaliteitstoets kunnen geen rechten worden ontleend.</t>
  </si>
  <si>
    <t xml:space="preserve">voldoen aan de eisen. De criteria kwaliteitstoets worden gebruikt bij de kwaliteitstoets logopedie die door een auditbureau (HCA of Kiwa) wordt uitgevoerd.  </t>
  </si>
  <si>
    <t>* 1 fte is 40 uur.</t>
  </si>
  <si>
    <t>Bij een solopraktijk worden 5 dossiers getoetst. Bij een middelgrote praktijk (≤ 5 fte*) worden 10 dossiers getoetst. Bij een grote praktijk</t>
  </si>
  <si>
    <t xml:space="preserve"> (&gt; 5 fte) worden 15 dossiers getoetst.</t>
  </si>
  <si>
    <t>Niets uit dit document mag worden verveelvoudigd en / of openbaar worden gemaakt zonder voorafgaande schriftelijke toestemming van de NVLF.</t>
  </si>
  <si>
    <t xml:space="preserve">Deze zelfcheck kwaliteitstoets is mede tot stand gekomen door Ed van Elk (veiligheidskundige / auditor) en Tiana van Wijngaarden (logopedist). </t>
  </si>
  <si>
    <t>Is er een plan beschikbaar  in geval van calamiteiten?</t>
  </si>
  <si>
    <t xml:space="preserve">*) het betreft hier minimaal de voorzieningen, blus- EHBO-middelen </t>
  </si>
  <si>
    <t>Opmerking:</t>
  </si>
  <si>
    <t>N.B. Indien er geen indicatie voor logopedie is, worden onderdelen E en F niet ingevuld.</t>
  </si>
  <si>
    <t>1.22</t>
  </si>
  <si>
    <t>1.23</t>
  </si>
  <si>
    <t>Zijn de overleggegevens* vastgelegd?</t>
  </si>
  <si>
    <t>Datum overleg</t>
  </si>
  <si>
    <t>Naam overlegpartner(s)</t>
  </si>
  <si>
    <t xml:space="preserve">De toetsing kan plaatsvinden op verzoek van een praktijk of  op verzoek van een zorgverzekeraar.  </t>
  </si>
  <si>
    <r>
      <t>C = conform (</t>
    </r>
    <r>
      <rPr>
        <sz val="11"/>
        <color theme="1"/>
        <rFont val="Calibri"/>
        <family val="2"/>
      </rPr>
      <t>≥ 80%)</t>
    </r>
  </si>
  <si>
    <r>
      <t xml:space="preserve">De vragen die rood gekleurd zijn, zijn vragen waarop een C (= conform </t>
    </r>
    <r>
      <rPr>
        <sz val="11"/>
        <color theme="1"/>
        <rFont val="Calibri"/>
        <family val="2"/>
      </rPr>
      <t>≥ 80%)</t>
    </r>
    <r>
      <rPr>
        <sz val="11"/>
        <color theme="1"/>
        <rFont val="Calibri"/>
        <family val="2"/>
        <scheme val="minor"/>
      </rPr>
      <t xml:space="preserve"> gescoord moet worden om de toets te halen.</t>
    </r>
  </si>
  <si>
    <t>Overige opmerkingen</t>
  </si>
  <si>
    <t>gaat. Bijvoorbeeld als uit de anamnese en onderzoek dezelfde gegevens komen dan is eenmalig vastleggen voldoende.</t>
  </si>
  <si>
    <t xml:space="preserve">Toelichting gegevens contactpersoon: voor afstemming van de behandeling met ouders / verzorgers, </t>
  </si>
  <si>
    <t xml:space="preserve">in geval van een noodsituatie etc. </t>
  </si>
  <si>
    <t xml:space="preserve">worden vastgelegd maar is niet verplicht. Schriftelijke toestemming kan bijvoorbeeld vastgelegd worden </t>
  </si>
  <si>
    <t>in een behandelovereenkomst.</t>
  </si>
  <si>
    <t xml:space="preserve">ja of nee aanvinken in de software met daarbij vermelding van de datum volstaat. De toestemming mag ook schriftelijk </t>
  </si>
  <si>
    <t>behandelovereenkomst.</t>
  </si>
  <si>
    <t xml:space="preserve">worden vastgelegd maar is niet verplicht. Schriftelijke toestemming kan bijvoorbeeld vastgelegd worden in een </t>
  </si>
  <si>
    <t xml:space="preserve">Toelichting: de onderdelen van de logopedische diagnose hoeven voor de kwaliteitstoets niet in verhaalvorm vastgelegd te zijn. </t>
  </si>
  <si>
    <t xml:space="preserve">Toelichting: De gegevens dienen zo vastgelegd te worden dat een collega de behandeling eenvoudig kan </t>
  </si>
  <si>
    <t>overnemen.</t>
  </si>
  <si>
    <t xml:space="preserve">Worden er in de praktijk patiënten behandeld die vallen onder onderstaande monodisciplinaire </t>
  </si>
  <si>
    <t>NVLF richtlijnen?</t>
  </si>
  <si>
    <t>2.1.2             Richtlijn Stotteren bij kinderen, adolescenten en volwassenen (2014)</t>
  </si>
  <si>
    <t>toepassing.</t>
  </si>
  <si>
    <t>2.2</t>
  </si>
  <si>
    <t xml:space="preserve">Is er in getoonde richtlijndossiers over  Logopedie bij de ziekte van Parkinson voldaan aan minimaal </t>
  </si>
  <si>
    <t>drie indicatoren van onderstaande indicatoren*?</t>
  </si>
  <si>
    <t>Indien 'nee' ga naar criterium 3.1</t>
  </si>
  <si>
    <t>indien 'nee' ga naar criterium 2.1.2</t>
  </si>
  <si>
    <t xml:space="preserve">Indien 'ja' dan zijn criteria 2.3 en 2.4 van </t>
  </si>
  <si>
    <t xml:space="preserve">d. Ik behandel patiënten die geïndiceerd zijn voor de volledige behandeling met PLVT (LSVT) tenminste 3x in de week </t>
  </si>
  <si>
    <t>van het gebruik van de richtlijn.</t>
  </si>
  <si>
    <t>2.3</t>
  </si>
  <si>
    <t xml:space="preserve">Is in de getoonde richtlijndossiers aantoonbaar dat de in de richtlijn geadviseerde </t>
  </si>
  <si>
    <t>**) = onder meetinstrumenten wordt verstaan het gebruik van vragenlijsten en performance testen.</t>
  </si>
  <si>
    <t>Het gaat bij dit criterium om aanbevelingen 9 en 10 uit de richtlijn Stotteren bij kinderen, adolescenten en volwassen (NVLF, 2014).</t>
  </si>
  <si>
    <t>meetinstrumenten**) systematisch (&gt;1x) worden ingezet?</t>
  </si>
  <si>
    <t>2.4</t>
  </si>
  <si>
    <t xml:space="preserve">Is in de getoonde richtlijndossiers aantoonbaar dat de in de richtlijn geadviseerde behandeladviezen </t>
  </si>
  <si>
    <t>systematisch worden ingezet?</t>
  </si>
  <si>
    <t xml:space="preserve">Het gaat bij dit criterium om aanbevelingen 2, 3, 5, 11, 14, 16, 19, 20, 22, 23, 25 uit de richtlijn Stotteren bij kinderen, </t>
  </si>
  <si>
    <t>adolescenten en volwassen (NVLF, 2014).</t>
  </si>
  <si>
    <t>Criterium 2.1 wordt niet meegenomen in de score.</t>
  </si>
  <si>
    <t xml:space="preserve"> afwezigheid. Dit kan bijvoorbeeld digitaal vastgelegd worden of op papier. Denk bijvoorbeeld aan </t>
  </si>
  <si>
    <t>afspraken met leden uit de kwaliteitskring of met andere collega’s om elkaar te vervangen bij ziekte of verlof.</t>
  </si>
  <si>
    <t>Toelichting: het gaat erom dat de auditor kan zien dat er concrete afspraken zijn over vervanging van logopedisten bij</t>
  </si>
  <si>
    <t xml:space="preserve">Kan aangetoond worden dat de rechten van de patiënt conform de WGBO aan de patiënt </t>
  </si>
  <si>
    <t>2.2 - Subvragen a t/m e</t>
  </si>
  <si>
    <t>2.2 Logopedie bij de ziekte van Parkinson</t>
  </si>
  <si>
    <t xml:space="preserve">Het gaat bij dit criterium om aanbevelingen 9 en 10 uit de richtlijn Stotteren bij kinderen, </t>
  </si>
  <si>
    <t>Aanbeveling</t>
  </si>
  <si>
    <t>Dossier 2</t>
  </si>
  <si>
    <t>Dossier 1</t>
  </si>
  <si>
    <t>2.3 Is in de dossiers aantoonbaar dat de in de richtlijn geadviseerde meetinstrumenten ** systematisch (&gt; 1x) worden ingezet?</t>
  </si>
  <si>
    <t xml:space="preserve">2.4 Is in de dossiers aantoonbaar dat de in de richtlijn geadviseerde behandeladviezen systematisch worden ingezet? </t>
  </si>
  <si>
    <t>Score 2.2 "Conform" of "NVT" (minimaal 3 uit 5)</t>
  </si>
  <si>
    <t>Score 2.4 "Conform" of "NVT"</t>
  </si>
  <si>
    <t>2 uit 2</t>
  </si>
  <si>
    <t>11 uit 11</t>
  </si>
  <si>
    <t xml:space="preserve">Op de onderdelen 2.2, 2.3, 2.4 (indien van toepassing) moet C gescoord  </t>
  </si>
  <si>
    <t xml:space="preserve">worden. Bij het scoren van een NC op 1 of meerdere onderdelen is  </t>
  </si>
  <si>
    <t xml:space="preserve">Toelichting bij zelfcheck kwaliteitstoets </t>
  </si>
  <si>
    <t>Meer info:</t>
  </si>
  <si>
    <t>Voorbeeld Behandelovereenkomst</t>
  </si>
  <si>
    <t>Logopedische standaarden 1e lijn (19), blz 11</t>
  </si>
  <si>
    <t>ICF/ICIDH</t>
  </si>
  <si>
    <t>Richtlijn dossiervorming 3.1.3</t>
  </si>
  <si>
    <t>Richtlijn dossiervorming 3.1.2</t>
  </si>
  <si>
    <t>Richtlijn dossiervorming 3.1.4</t>
  </si>
  <si>
    <t>Richtlijn dossiervorming 3.2.2</t>
  </si>
  <si>
    <t>Richtlijn dossiervorming 3.3.1</t>
  </si>
  <si>
    <t>Richtlijn dossiervorming 3.4.2</t>
  </si>
  <si>
    <t xml:space="preserve">Toelichting: mondelinge toestemming van de cliënt is voldoende. Leg deze toestemming vast in het dossier; </t>
  </si>
  <si>
    <t xml:space="preserve">Er worden zowel dossiers getoetst van cliënten waarvan de behandeling </t>
  </si>
  <si>
    <t xml:space="preserve">is afgesloten als dossiers van cliënten waarvan de behandeling nog niet </t>
  </si>
  <si>
    <t>Is de toestemming van de cliënt voor overleg met de arts vastgelegd?</t>
  </si>
  <si>
    <t xml:space="preserve">Meer informatie over het opstellen van SMART-doelen: </t>
  </si>
  <si>
    <t>*) het gaat hier om het vastleggen van de geplande behandeling (behandelmethode, interventies, verrichtingen).</t>
  </si>
  <si>
    <t>logopedische behandeling (het begeleiden, sturen/oefenen en manuele verrichtingen) en informatie / adviezen</t>
  </si>
  <si>
    <t>Richtlijn dossiervorming 3.5.2</t>
  </si>
  <si>
    <t>Richtlijn dossiervorming 3.6.2</t>
  </si>
  <si>
    <t>Richtlijn dossiervorming 3.7.2</t>
  </si>
  <si>
    <t>1.24</t>
  </si>
  <si>
    <t>Is een evaluatie* gepland voor maximaal 6 maanden na de vorige evaluatie?</t>
  </si>
  <si>
    <t>*) Evaluatie vindt plaats maximaal 6 maanden na start behandeling en maximaal iedere 6 maanden hierop volgend.</t>
  </si>
  <si>
    <t>logopedist) tot nu toe.</t>
  </si>
  <si>
    <t>Bij het scoren  van een NC op 1 of meerdere onderdelen is de uitkomst</t>
  </si>
  <si>
    <t>van de toets negatief.</t>
  </si>
  <si>
    <t>Is het beoogde resultaat/hoofddoel voor een periode van max 6 maanden vastgelegd?*</t>
  </si>
  <si>
    <t>Is de geplande behandeling* vastgelegd?</t>
  </si>
  <si>
    <t>**) NVT voor dossiers waarvan de behandeling nog niet is afgesloten.</t>
  </si>
  <si>
    <t>**) NVT als de gehele behandeling korter duurt dan 6 maanden (dan alleen een eindevaluatie).</t>
  </si>
  <si>
    <t>Richtlijn dossiervorming 3.8.1</t>
  </si>
  <si>
    <t>2.1.3             Richtlijn Diagnostiek en behandeling bij afasie</t>
  </si>
  <si>
    <t>Indien 'ja' dan is criterium 2.2 van</t>
  </si>
  <si>
    <t>NVT= niet van toepassing</t>
  </si>
  <si>
    <t>Meer info,</t>
  </si>
  <si>
    <t>Het gaat bij dit criterium om aanbevelingen 1, 2 en 3 uit de Richtlijn Diagnostiek en behandeling bij afasie (NVLF, 2015)</t>
  </si>
  <si>
    <t>Het gaat bij dit criterium om aanbevelingen 12, 33, 34, 35 en 37 uit de Richtlijn Diagnostiek en behandeling</t>
  </si>
  <si>
    <t>bij afasie (NVLF, 2015).</t>
  </si>
  <si>
    <t>3.6</t>
  </si>
  <si>
    <t>Heeft de praktijk het afgelopen jaar te maken gehad met een incident*?</t>
  </si>
  <si>
    <t>Is het incident geregistreerd?</t>
  </si>
  <si>
    <t>Is het incident gemeld bij IGZ?</t>
  </si>
  <si>
    <t>Heeft de praktijk een meldcode kindermishandeling en huiselijk geweld opgesteld?</t>
  </si>
  <si>
    <t>3.5</t>
  </si>
  <si>
    <t>Heeft de praktijk een interne procedure opgesteld hoe om te gaan met (vermoedens van)</t>
  </si>
  <si>
    <t>interne incidenten*?</t>
  </si>
  <si>
    <t>3.7</t>
  </si>
  <si>
    <t>Is aan de praktijk een klachtenfunctionaris verbonden?</t>
  </si>
  <si>
    <t>Meer info</t>
  </si>
  <si>
    <t>Dossier kindermishandeling en huiselijk geweld</t>
  </si>
  <si>
    <t>Leren van gemelde incidenten</t>
  </si>
  <si>
    <t>disfunctioneren medewerker.</t>
  </si>
  <si>
    <t>had kunnen leiden of (nog) zou kunnen leiden, geweld in zorgrelaties en ontslag wegens disfunctioneren.</t>
  </si>
  <si>
    <t>* een incident is een onbedoelde gebeurtenis tijdens het zorgproces die tot schade aan de client heeft geleid,</t>
  </si>
  <si>
    <t>Patientenklachtrecht</t>
  </si>
  <si>
    <t>gescoord worden.</t>
  </si>
  <si>
    <t>Dossier Wet- en Regelgeving</t>
  </si>
  <si>
    <t>3.14</t>
  </si>
  <si>
    <t>Inrichtingseisen</t>
  </si>
  <si>
    <t>NVLF Richtlijnen</t>
  </si>
  <si>
    <t>Kwaliteitscriteria Parkinson 2009</t>
  </si>
  <si>
    <t>NVLF Richtlijn Stotteren</t>
  </si>
  <si>
    <t>NVLF Richtlijn Afasie</t>
  </si>
  <si>
    <t>WKKGZ  https://www.rijksoverheid.nl/onderwerpen/kwaliteit-van-de-zorg/inhoud/wet-kwaliteit-klachten-en-geschillen-zorg</t>
  </si>
  <si>
    <t>Artikel Procesindicatoren voor logopedie bij de ziekte van Parkinson, Kalf et. al. 2010.</t>
  </si>
  <si>
    <t>o</t>
  </si>
  <si>
    <t>2 keer NC is gescoord dan is de uitkomst van de toets negatief.</t>
  </si>
  <si>
    <t>1 keer NC is gescoord dan is de uitkomst van de toets negatief.</t>
  </si>
  <si>
    <t>Zijn de relevante* gegevens aanwezig in het dossier?</t>
  </si>
  <si>
    <t>(1 fte = 40 uur)</t>
  </si>
  <si>
    <t>*) Hier komen alle gegevens te staan die relevant zijn in het kader van het onderzoek. Daarbij valt te denken aan</t>
  </si>
  <si>
    <t>Logopedische Standaard 1e lijn (33), blz. 33</t>
  </si>
  <si>
    <t>Zie tekst hierboven.</t>
  </si>
  <si>
    <t>Zie tekst hierboven</t>
  </si>
  <si>
    <t>Logopedische Standaard 1e lijn (48), blz 15</t>
  </si>
  <si>
    <t>Vraag 1.13 - diagnose/conclusie vastgelegd?</t>
  </si>
  <si>
    <t>1.14 Indicatie voor logopedie vastgelegd?</t>
  </si>
  <si>
    <t>Indicatie voor logopedie vastgelegd?</t>
  </si>
  <si>
    <t>Indien er geen indicatie voor logopedie is, worden onderdelen E en F niet ingevuld.</t>
  </si>
  <si>
    <r>
      <rPr>
        <b/>
        <sz val="11"/>
        <color theme="1"/>
        <rFont val="Calibri"/>
        <family val="2"/>
      </rPr>
      <t>een periode van max 6 maanden vastgelegd</t>
    </r>
    <r>
      <rPr>
        <sz val="11"/>
        <color theme="1"/>
        <rFont val="Calibri"/>
        <family val="2"/>
      </rPr>
      <t>?</t>
    </r>
  </si>
  <si>
    <t xml:space="preserve">  vastgelegd?</t>
  </si>
  <si>
    <t xml:space="preserve">  maanden na de vorige evaluatie?</t>
  </si>
  <si>
    <t>De dossiertoets richt zich op de basisgegevens uit de NVLF richtlijn dossiervorming.</t>
  </si>
  <si>
    <t xml:space="preserve">Ook hoeven gegevens niet dubbel vastgelegd te worden als het om dezelfde gegevens </t>
  </si>
  <si>
    <t xml:space="preserve">De gegevens hoeven niet in volgorde van de criteria kwaliteitstoets vastgelegd te worden in het dossier. Criteria mogen gecombineerd worden. </t>
  </si>
  <si>
    <t>C= conform</t>
  </si>
  <si>
    <t>Bij kinderen t/m 16 jaar en bij wilsonbekwame patiënten zal altijd de naam van de ouder(s), of voogd worden</t>
  </si>
  <si>
    <t>genoteerd. Voor andere patiënten is de naam van de contactpersoon een mogelijk relevant gegeven.</t>
  </si>
  <si>
    <t>De contactpersoon mag niet de naam van de patiënt zijn.</t>
  </si>
  <si>
    <t xml:space="preserve">Indien de patiënt geen ID-bewijs kan laten zien, dient dit vastgelegd te worden in het dossier. </t>
  </si>
  <si>
    <t xml:space="preserve">Het feit dat een patiënt dit niet (bij zich) heeft is niet van invloed op de uitkomst van de audit. </t>
  </si>
  <si>
    <t>Is de toestemming die gevraagd is aan de patiënt voor overleg met derden vastgelegd?</t>
  </si>
  <si>
    <t xml:space="preserve">logopedist, gegevens verwijzer (naam verwijzer, specialisme verwijzer / code verwijzer), verwijsgegevens </t>
  </si>
  <si>
    <t xml:space="preserve">*) persoonsgegevens (naam, geboortedatum, geslacht, legitimatie op orde, code patiënt/BSN), gegevens </t>
  </si>
  <si>
    <t>contactpersoon (naam contactpersoon), verzekeringsgegevens patiënt, gegevens behandelend</t>
  </si>
  <si>
    <t>(verwijsdatum, verwijsdiagnose / verwijsindicatie, indien van toepassing: schriftelijke vraag verwijzer</t>
  </si>
  <si>
    <t xml:space="preserve"> eenmalig logopedisch onderzoek), gegevens huisarts (naam huisarts, code huisarts).</t>
  </si>
  <si>
    <t>Bij Aanmelding en DTL-screening geldt: 1.3 t/m 1.7</t>
  </si>
  <si>
    <t>Indien de patiënt geen ID bewijs kan laten zien, dient dit vastgelegd te worden in het dossier.</t>
  </si>
  <si>
    <r>
      <t>contactpersoon (naam contactpersoon), verzekeringsgegevens pati</t>
    </r>
    <r>
      <rPr>
        <sz val="10"/>
        <color theme="1"/>
        <rFont val="Calibri"/>
        <family val="2"/>
      </rPr>
      <t>ë</t>
    </r>
    <r>
      <rPr>
        <sz val="10"/>
        <color theme="1"/>
        <rFont val="Calibri"/>
        <family val="2"/>
        <scheme val="minor"/>
      </rPr>
      <t>nt, gegevens behandelend</t>
    </r>
  </si>
  <si>
    <t>logopedist, gegevens huisarts (alleen naam huisarts).</t>
  </si>
  <si>
    <r>
      <t>Is het resultaat van het overleg met de pati</t>
    </r>
    <r>
      <rPr>
        <b/>
        <sz val="11"/>
        <color theme="0"/>
        <rFont val="Calibri"/>
        <family val="2"/>
      </rPr>
      <t>ë</t>
    </r>
    <r>
      <rPr>
        <b/>
        <sz val="11"/>
        <color theme="0"/>
        <rFont val="Calibri"/>
        <family val="2"/>
        <scheme val="minor"/>
      </rPr>
      <t>nt vastgelegd?</t>
    </r>
  </si>
  <si>
    <t>B. Anamnese</t>
  </si>
  <si>
    <t>Normering onderdeel B. Anamnese</t>
  </si>
  <si>
    <t xml:space="preserve">Er mag 2 keer NC gescoord worden bij 1.3 t/m 1.7. Indien meer dan </t>
  </si>
  <si>
    <r>
      <t>Zijn de verwachtingen van de pati</t>
    </r>
    <r>
      <rPr>
        <b/>
        <sz val="11"/>
        <color theme="0"/>
        <rFont val="Calibri"/>
        <family val="2"/>
      </rPr>
      <t>ë</t>
    </r>
    <r>
      <rPr>
        <b/>
        <sz val="11"/>
        <color theme="0"/>
        <rFont val="Calibri"/>
        <family val="2"/>
        <scheme val="minor"/>
      </rPr>
      <t>nt vastgelegd?</t>
    </r>
  </si>
  <si>
    <t>Is de contactreden/hulpvraag van de patiënt vastgelegd?</t>
  </si>
  <si>
    <t>Zijn de belangrijkste ervaren functioneringsproblemen* van de patiënt vastgelegd?</t>
  </si>
  <si>
    <t xml:space="preserve">*) het gaat hierbij: de aard, de ernst en het beloop van de problemen. </t>
  </si>
  <si>
    <t>Is de voorlopige conclusie / hypothese vastgelegd?</t>
  </si>
  <si>
    <t>C. Onderzoek</t>
  </si>
  <si>
    <t>Normering onderdeel C. Onderzoek</t>
  </si>
  <si>
    <t>Zijn de onderzoeksgegevens vastgelegd?*</t>
  </si>
  <si>
    <t>wat en hoe het is onderzocht (test, meeting, gebruikt instrument) en wat de resultaten zijn van het onderzoek</t>
  </si>
  <si>
    <t xml:space="preserve"> (qua aard en ernst).</t>
  </si>
  <si>
    <t>*) de logopedische diagnose / conclusie bestaat uit:</t>
  </si>
  <si>
    <t>. aanwezige stoornissen, beperkingen en participatieproblemen;</t>
  </si>
  <si>
    <t>. niet aangedane of juist bijzonder goede functies, anatomische eigenschappen, activiteiten en participatie;</t>
  </si>
  <si>
    <t>. relevante medische, externe en persoonlijke factoren;</t>
  </si>
  <si>
    <t>. (onderdelen van ) contactreden / hulpvraag (indien relevant).</t>
  </si>
  <si>
    <t>Is de conclusie voor eenmalig logopedisch onderzoek vastgelegd?</t>
  </si>
  <si>
    <t>met toestemming van de patiënt (‘acceptabel’) - het ‘wat’ wordt vastgelegd (het logopedisch probleem</t>
  </si>
  <si>
    <t xml:space="preserve">dat de logopedist wil aanpakken), de mate waarin (hetgeen bereikt moet worden, waar mogelijk </t>
  </si>
  <si>
    <t xml:space="preserve">gekwantificeerd (‘meetbaar’) en haalbaar (‘realistisch’)) en de periode waarbinnen het doel / resultaat moet zijn behaald </t>
  </si>
  <si>
    <t>indien beschikbaar, gebruik gemaakt kan worden van zorginhoudelijke richtlijnen.</t>
  </si>
  <si>
    <t xml:space="preserve">Op onderdeel 1.16 moet C gescoord worden. Bij het scoren van een NC </t>
  </si>
  <si>
    <r>
      <t>die zullen worden verstrekt aan de pati</t>
    </r>
    <r>
      <rPr>
        <sz val="11"/>
        <color theme="1"/>
        <rFont val="Calibri"/>
        <family val="2"/>
      </rPr>
      <t>ë</t>
    </r>
    <r>
      <rPr>
        <sz val="9.9"/>
        <color theme="1"/>
        <rFont val="Calibri"/>
        <family val="2"/>
      </rPr>
      <t>nt</t>
    </r>
    <r>
      <rPr>
        <sz val="11"/>
        <color theme="1"/>
        <rFont val="Calibri"/>
        <family val="2"/>
        <scheme val="minor"/>
      </rPr>
      <t>. Een tijdspad is hier niet nodig.</t>
    </r>
  </si>
  <si>
    <t>Zijn de korte termijn resultaten vastgelegd?*</t>
  </si>
  <si>
    <t>*) Het beoogde resultaat / hoofddoel wordt SMART1  vastgelegd.</t>
  </si>
  <si>
    <t>1: SMART: Specifiek, Meetbaar, Acceptabel, Realistisch, Tijdsgebonden.</t>
  </si>
  <si>
    <t xml:space="preserve">*) Met de beoogde korte termijn resultaten expliciteert de logopedist het stappenplan dat hij volgt om het hoofddoel te bereiken. </t>
  </si>
  <si>
    <t xml:space="preserve"> gaat zetten om het doel te bereiken.</t>
  </si>
  <si>
    <t>Concreet betekent dit dat de logopedist kort beschrijft welke stappen de patiënt komende, maximaal 6 maanden,</t>
  </si>
  <si>
    <t>Het kan zijn dat er verschillende behandelmethoden worden gebruikt. Vastgelegd wordt de aard van de gekozen</t>
  </si>
  <si>
    <t>Zijn de verwachte aantal sessies / verwachte duur voor max. 6 aanden vastgelegd?</t>
  </si>
  <si>
    <r>
      <t>Is vastgelegd dat het  behandelplan besproken is met de pati</t>
    </r>
    <r>
      <rPr>
        <b/>
        <sz val="11"/>
        <color theme="0"/>
        <rFont val="Calibri"/>
        <family val="2"/>
      </rPr>
      <t>ë</t>
    </r>
    <r>
      <rPr>
        <b/>
        <sz val="9.9"/>
        <color theme="0"/>
        <rFont val="Calibri"/>
        <family val="2"/>
      </rPr>
      <t>nt dan wel dat de patiënt akkoord is?*</t>
    </r>
  </si>
  <si>
    <t xml:space="preserve">*) Er wordt vastgelegd dat het behandelplan is besproken met de patiënt, dan wel dat de patiënt zich akkoord </t>
  </si>
  <si>
    <t xml:space="preserve">heeft verklaard met het behandelplan. Daarbij is geen handtekening van de patiënt vereist. Als de patiënt daarom vraagt, </t>
  </si>
  <si>
    <t>vast te leggen voor welke verrichtingen / behandeling de patiënt toestemming heeft gegeven.</t>
  </si>
  <si>
    <r>
      <t xml:space="preserve">is de logopedist, ingevolge de </t>
    </r>
    <r>
      <rPr>
        <i/>
        <sz val="10"/>
        <color theme="1"/>
        <rFont val="Calibri"/>
        <family val="2"/>
        <scheme val="minor"/>
      </rPr>
      <t>Wet op de geneeskundige behandelingsovereenkomst (WGBO)</t>
    </r>
    <r>
      <rPr>
        <sz val="10"/>
        <color theme="1"/>
        <rFont val="Calibri"/>
        <family val="2"/>
        <scheme val="minor"/>
      </rPr>
      <t>,</t>
    </r>
    <r>
      <rPr>
        <sz val="10"/>
        <color rgb="FF000000"/>
        <rFont val="Calibri"/>
        <family val="2"/>
        <scheme val="minor"/>
      </rPr>
      <t xml:space="preserve"> verplicht schriftelijk  </t>
    </r>
  </si>
  <si>
    <t>Is de toestemming van de patiënt voor het verrichten van een voorbehouden handeling vastgelegd?</t>
  </si>
  <si>
    <r>
      <t>Is het klachtenbeloop / ervaringen van de pati</t>
    </r>
    <r>
      <rPr>
        <b/>
        <sz val="11"/>
        <color theme="0"/>
        <rFont val="Calibri"/>
        <family val="2"/>
      </rPr>
      <t>ë</t>
    </r>
    <r>
      <rPr>
        <b/>
        <sz val="9.9"/>
        <color theme="0"/>
        <rFont val="Calibri"/>
        <family val="2"/>
      </rPr>
      <t>nt vastgelegd?*</t>
    </r>
  </si>
  <si>
    <t xml:space="preserve">*) Vastgelegd worden de gegevens die betrekking hebben op de verandering in functioneringsproblemen van de patiënt </t>
  </si>
  <si>
    <r>
      <t>tijdens de loop van de behandeling</t>
    </r>
    <r>
      <rPr>
        <b/>
        <sz val="10"/>
        <color theme="1"/>
        <rFont val="Calibri"/>
        <family val="2"/>
        <scheme val="minor"/>
      </rPr>
      <t xml:space="preserve">, </t>
    </r>
    <r>
      <rPr>
        <sz val="10"/>
        <color theme="1"/>
        <rFont val="Calibri"/>
        <family val="2"/>
        <scheme val="minor"/>
      </rPr>
      <t>inclusief evt. behaalde korte termijn resultaten.</t>
    </r>
  </si>
  <si>
    <t>Zijn de gegevens van de uitgevoerde behandeling vastgelegd?*</t>
  </si>
  <si>
    <t>*) datum sessie, afspraken met de patiënt (bijv. adviezen / huiswerk, instructies).</t>
  </si>
  <si>
    <t>* datum overleg, naam overlegpartner(s), evt. gemaakte afspraken.</t>
  </si>
  <si>
    <t>1.25</t>
  </si>
  <si>
    <t xml:space="preserve">*) Een eindevaluatie bestaat uit: de datum van de evaluatie en een bescjhrivig van de eralisatie van het resultaat  </t>
  </si>
  <si>
    <r>
      <t>(de mate waarin het hoofddoel beriekt is en de veranderingen in de gezondheidstoestand van de pati</t>
    </r>
    <r>
      <rPr>
        <sz val="10"/>
        <color theme="1"/>
        <rFont val="Calibri"/>
        <family val="2"/>
      </rPr>
      <t>ë</t>
    </r>
    <r>
      <rPr>
        <sz val="9"/>
        <color theme="1"/>
        <rFont val="Calibri"/>
        <family val="2"/>
      </rPr>
      <t>nt.</t>
    </r>
  </si>
  <si>
    <t>**</t>
  </si>
  <si>
    <r>
      <t>Een evaluatie bestaat uit een beoordeling van het behandelproces en resultaat (volgens de pati</t>
    </r>
    <r>
      <rPr>
        <sz val="10"/>
        <color theme="1"/>
        <rFont val="Calibri"/>
        <family val="2"/>
      </rPr>
      <t>ë</t>
    </r>
    <r>
      <rPr>
        <sz val="9"/>
        <color theme="1"/>
        <rFont val="Calibri"/>
        <family val="2"/>
      </rPr>
      <t>nt</t>
    </r>
    <r>
      <rPr>
        <sz val="10"/>
        <color theme="1"/>
        <rFont val="Calibri"/>
        <family val="2"/>
        <scheme val="minor"/>
      </rPr>
      <t xml:space="preserve"> en volgens de</t>
    </r>
  </si>
  <si>
    <t>1.26</t>
  </si>
  <si>
    <t>1.27</t>
  </si>
  <si>
    <t>Zijn de gegevens over afsluiting vastgelegd?*</t>
  </si>
  <si>
    <t xml:space="preserve">Er worden zowel dossiers getoetst van patiënten waarvan de behandeling </t>
  </si>
  <si>
    <t xml:space="preserve">is afgesloten als dossiers van patiënten waarvan de behandeling nog niet </t>
  </si>
  <si>
    <t>NC= Niet Conform</t>
  </si>
  <si>
    <t>Deel 2 NVLF richtlijnen</t>
  </si>
  <si>
    <t>Normering NVLF richtlijnen</t>
  </si>
  <si>
    <t xml:space="preserve">Het moet aantoonbaar zijn dat de praktijk de NVLF richtlijnen heeft </t>
  </si>
  <si>
    <t xml:space="preserve">**) NVT indien in de getoonde richtlijndossiers aantoonbaar is dat er gemotiveerd is afgeweken </t>
  </si>
  <si>
    <t>***</t>
  </si>
  <si>
    <t xml:space="preserve">***)NVT indien in de getoonde richtlijndossiers aantoonbaar is dat er gemotiveerd is afgeweken </t>
  </si>
  <si>
    <t>*) NVT indien in de getoonde richtlijndossiers aantoonbaar is dat er gemotiveerd is afgeweken van het gebruik van de richtlijn.</t>
  </si>
  <si>
    <t>*</t>
  </si>
  <si>
    <t>Alle logopedisten werkzaam in de praktijk zijn aangesloten bij een geschillencommissie</t>
  </si>
  <si>
    <t xml:space="preserve"> voor patiënten?*</t>
  </si>
  <si>
    <t xml:space="preserve">Dossier Wkkgz </t>
  </si>
  <si>
    <t>3.3</t>
  </si>
  <si>
    <t>* Hiermee wordt gedoeld op (vermoeden van) interne incidenten, geweld in zorgrelaties of</t>
  </si>
  <si>
    <t>* Indien het antwoord 'ja' is gaat u verder met de vragen 3.5.1 tot 3.5.3.Indien het antwoord 'nee' is gaat u verder met vraag 3.6</t>
  </si>
  <si>
    <t>3.5.1</t>
  </si>
  <si>
    <t>3.5.2</t>
  </si>
  <si>
    <t>3.5.3</t>
  </si>
  <si>
    <t xml:space="preserve">Heeft de praktijk een (schriftelijke) klachtenregeling / klachtenprocedure? </t>
  </si>
  <si>
    <t>* Indien het antwoord 'ja' is gaat u verder met de vragen 3.8.1 en 3.8.2.Indien het antwoord 'nee' is gaat u verder met vraag 3.9.</t>
  </si>
  <si>
    <t>3.8.1</t>
  </si>
  <si>
    <t>3.8.2</t>
  </si>
  <si>
    <t>Bij het scoren van meer dan drie NC op deze onderdelen is de</t>
  </si>
  <si>
    <t>Legitimatie op orde (ja/nee)</t>
  </si>
  <si>
    <t>Verwijsgegevens</t>
  </si>
  <si>
    <t>Verwijsdiagnose / verwijsindicatie</t>
  </si>
  <si>
    <t>Score "Conform" (19 vragen)</t>
  </si>
  <si>
    <t xml:space="preserve">1.6 Toestemming patient voor overleg met de arts </t>
  </si>
  <si>
    <t>vastgelegd?</t>
  </si>
  <si>
    <t>Score "Non Conform" (12 vragen)</t>
  </si>
  <si>
    <t>Vraag 1.4 - 1.7</t>
  </si>
  <si>
    <t>1.8   Contactreden / hulpvraag vastgelegd?</t>
  </si>
  <si>
    <t>1.9   Zijn de verwachtingen van de cliënt vastgelegd?</t>
  </si>
  <si>
    <t xml:space="preserve">1.10   Zijn de belangrijkste ervaren functionerings- </t>
  </si>
  <si>
    <t>problemen van de client vastgelegd?</t>
  </si>
  <si>
    <t>Terug naar Audit Checklist vraag 1.7 - 1.11 - klik</t>
  </si>
  <si>
    <t>Vraag  1.12</t>
  </si>
  <si>
    <t xml:space="preserve">1.12   </t>
  </si>
  <si>
    <t>Zijn de onderzoeksgegevens vastgelegd?</t>
  </si>
  <si>
    <t>Terug naar Audit Checklist vraag 1.12 -  klik</t>
  </si>
  <si>
    <t xml:space="preserve">Niet aangedane of juist bijzonder goede functies, </t>
  </si>
  <si>
    <t>Evt. stoornissen, beperkingen en participatieproblemen;</t>
  </si>
  <si>
    <t>Relevante medische, extrene em persoonlijke factoren;</t>
  </si>
  <si>
    <t>Score 1.13 "Conform" (5 vragen)</t>
  </si>
  <si>
    <t xml:space="preserve">(onderdelen van) contactreden / hulpvraag </t>
  </si>
  <si>
    <t>(indien relevant).</t>
  </si>
  <si>
    <t xml:space="preserve">1.15 Conclusie eenmalig logopedisch onderzoek </t>
  </si>
  <si>
    <t>Terug naar Audit Checklist vraag 1.13 - 1.15 - klik</t>
  </si>
  <si>
    <t>Vraag 1.16 Is het beoogde resultaat / hoofddoel voor</t>
  </si>
  <si>
    <t>Specifiek</t>
  </si>
  <si>
    <t>Meetbaar</t>
  </si>
  <si>
    <t>Acceptabel</t>
  </si>
  <si>
    <t>Realistisch</t>
  </si>
  <si>
    <t>Tijdgebonden</t>
  </si>
  <si>
    <t>Score 1.16 "Conform" (5 vragen)</t>
  </si>
  <si>
    <t>Toestemming patiënt vastgelegd?</t>
  </si>
  <si>
    <t>Vragen 1.20 - 1.21 behandelplan</t>
  </si>
  <si>
    <t>Terug naar Audit Checklist vraag 1.16 - 1.21 - klik</t>
  </si>
  <si>
    <t>client vastgelegd?</t>
  </si>
  <si>
    <t xml:space="preserve">Vraag 1.22  Is het klachtenbeloop / ervaringen van de </t>
  </si>
  <si>
    <t>vastgelegd? (subvragen)</t>
  </si>
  <si>
    <t>Score 1.23 "Conform" (3 vragen)</t>
  </si>
  <si>
    <t xml:space="preserve">Vraag 1.23 - Gegevens uitgevoerde behandeling </t>
  </si>
  <si>
    <t>Vraag 1.24 Overleggegevens vastgelegd (subvragen)</t>
  </si>
  <si>
    <t>(Evt.) gemaakte afspraken</t>
  </si>
  <si>
    <t>Score 1.24 "Conform" (3 vragen)</t>
  </si>
  <si>
    <t>Score "NVT" is toelaatbaar mits aantoonbaar gemotiveerd is afgeweken van het gebruik van de richtlijn.</t>
  </si>
  <si>
    <t xml:space="preserve">Het gaat bij dit criterium om aanbevelingen 1, 2 en 3 uit de richtlijn Diagnostiek en behandeling </t>
  </si>
  <si>
    <t>tenplan</t>
  </si>
  <si>
    <r>
      <t>1.7 Resultaat van het overleg met de cli</t>
    </r>
    <r>
      <rPr>
        <sz val="11"/>
        <color theme="1"/>
        <rFont val="Calibri"/>
        <family val="2"/>
      </rPr>
      <t>ënt</t>
    </r>
  </si>
  <si>
    <t xml:space="preserve">Vraag 1.8 - 1.11 </t>
  </si>
  <si>
    <t>1.11  Is de voorlopige conclusie/hypothese vastgelegd?</t>
  </si>
  <si>
    <t>Antaomische eigenschappen, activiteiten en particpatie;</t>
  </si>
  <si>
    <t>Vraag 1.17 Zijn de korte termijn resultaten</t>
  </si>
  <si>
    <t>Vraag 1.18 Is de geplande behandeling</t>
  </si>
  <si>
    <t>Vraag 1.19 Zijn de verwcahte aantal sessies / duur</t>
  </si>
  <si>
    <t>behandeling voor max. 6 maanden vastgelegd?</t>
  </si>
  <si>
    <t>Terug naar Audit Checklist vraag 1.4 - 1.7 - klik</t>
  </si>
  <si>
    <t xml:space="preserve">Op de onderdelen 3.1, 3.2 en 3.6 moet een C gescoord worden. </t>
  </si>
  <si>
    <t xml:space="preserve">Op de onderdelen 3.3,  3.4, 3.5, 3.7 mag drie keer een NC </t>
  </si>
  <si>
    <t>Score zie vraag 3.6</t>
  </si>
  <si>
    <t>Score 3.1, 3.2 en 3.6 "C" minimaal 3 uit 3</t>
  </si>
  <si>
    <t>Vul bij 3.5.1 tot 3.5.3 "NC" in als het antwoord "nee" is</t>
  </si>
  <si>
    <t>Vul bij 3.8.1 en 3.8.2 "NC" in als het antwoord "nee" is</t>
  </si>
  <si>
    <t>Score zie vraag 3.7</t>
  </si>
  <si>
    <t>3 uit3</t>
  </si>
  <si>
    <t>Score 2.3  Richtlijn STOTTEREN "Conform" of "NVT" (minimaal 2 uit 2)</t>
  </si>
  <si>
    <t>Score 2.3 Richtlijn AFASIE  "Conform" of "NVT" (minimaal 3 uit 3)</t>
  </si>
  <si>
    <t>Het gaat bij dit criterium om aanbevelingen 2, 3, 5, 11, 14, 16, 19, 20, 22, 23, 25 uit de richtlijn STOTTEREN bij kinderen, adolescenten en volwassen (NVLF, 2014).</t>
  </si>
  <si>
    <t>5 uit 5</t>
  </si>
  <si>
    <t xml:space="preserve">Het gaat bij dit criterium om aanbevelingen 12, 33, 34 , 35 en 37 uit de richtlijn </t>
  </si>
  <si>
    <t>Diagnostiek en behandeling van AFASIE (NVLF, 2015).</t>
  </si>
  <si>
    <t>Score "NVT" is toelaatbaar mits aantoonbaar gemotiveerd is afgeweken</t>
  </si>
  <si>
    <t>Score 2.4 Richtlijn AFASIE "Conform" of "NVT"</t>
  </si>
  <si>
    <t>Indien 'nee' ga naar criterium 2.1.3</t>
  </si>
  <si>
    <t>www.klachtenloketparamedici.nl</t>
  </si>
  <si>
    <t>Vanaf 1-1-2017 is voor leden van de NVLF aansluiting bij een klachtenfunctionaris geregeld via het KP.</t>
  </si>
  <si>
    <t>Praktijkvoering</t>
  </si>
  <si>
    <t>Format Calamiteitenplan</t>
  </si>
  <si>
    <t xml:space="preserve">Meer informatie vindt u op de </t>
  </si>
  <si>
    <t>NVLF website.</t>
  </si>
  <si>
    <t>U vindt hier de zelfcheck kwaliteitstoets logopedie. In de zelfcheck staan de criteria kwaliteitstoets logopedie 2018, versie 1.0, juni 2017.</t>
  </si>
  <si>
    <t>De zelfcheck kwaliteitstoets is gebaseerd op de criteria kwaliteitstoets 2018, versie 1.0 juni 2017. De criteria zijn in juni 2017 vastgesteld door</t>
  </si>
  <si>
    <t>Addendum richtlijn logopedische dossiervorming, NVLF, 2017.</t>
  </si>
  <si>
    <t>Addendum richtlijn logopedische verslaggeving, NVLF, 2017.</t>
  </si>
  <si>
    <t>Logopedische standaarden eerstelijn, NVLF, 2017.</t>
  </si>
  <si>
    <t xml:space="preserve">NVLF Richtlijn Logopedische Dossiervorming 2016 . </t>
  </si>
  <si>
    <t xml:space="preserve">      Richtlijn Behandeling en Diagnostiek bij Afasie, NVLF 2015.</t>
  </si>
  <si>
    <t>Richtlijn logopedie bij de ziekte van Parkinson, NVLF, 2017.</t>
  </si>
  <si>
    <t>Richtlijn Stotteren bij kinderen, adolescenten en volwassenen NVLF, 2014.</t>
  </si>
  <si>
    <t>Standpunt NVLF logopedie op school, NVLF, 2015.</t>
  </si>
  <si>
    <t xml:space="preserve">Het beoogd resultaat / hoofddoel wordt SMART  vastgelegd; dat betekent dat – in overleg met en  </t>
  </si>
  <si>
    <t xml:space="preserve">Toelichting: Het beoogde resultaat / hoofddoel worden binnen maximaal vijf behandelingen vastgelegd2.  </t>
  </si>
  <si>
    <t>3: Als een einddoel niet SMART kan worden geformuleerd, moet dit worden toegelicht in het dossier.</t>
  </si>
  <si>
    <t>2: Zie: Addendum richtlijn logopedische dossiervorming, NVLF 2017.</t>
  </si>
  <si>
    <t xml:space="preserve">('tijdgebonden')3. Het is aan de logopedist om een inschatting te maken van wat 'realistisch' is, waarbij, </t>
  </si>
  <si>
    <t xml:space="preserve">Eén van de ouders of verzorgers is minimaal 50 procent van het totale aantal logopedische </t>
  </si>
  <si>
    <t>behandelingen aanwezig bij de behandeling van hun kind*.</t>
  </si>
  <si>
    <t>*Dit geldt bij behandelingen van kinderen tot de leeftijd van 12 jaar.</t>
  </si>
  <si>
    <t>Logopedische standaarden 1e lijn, onderdeel Beheer</t>
  </si>
  <si>
    <t>1.28</t>
  </si>
  <si>
    <t xml:space="preserve">Is een jaarlijkse rapportage* aan de verwijzer / behandelend arts verstuurd bij behandelingen die </t>
  </si>
  <si>
    <t>langer dan 12 maanden duren?</t>
  </si>
  <si>
    <t>* De rapportage bevat minimaal de volgende gegevens:</t>
  </si>
  <si>
    <t>logopedische diagnose;</t>
  </si>
  <si>
    <t>hulpvraag patiënt;</t>
  </si>
  <si>
    <t>behandeldoel(en);</t>
  </si>
  <si>
    <t>evaluatie;</t>
  </si>
  <si>
    <t>voorstel voor vervolg (behandeling afsluiten, voortzetten).</t>
  </si>
  <si>
    <t xml:space="preserve">             medische diagnose en/of hulpvraag (indien vermeld op de verwijzing);</t>
  </si>
  <si>
    <t>Addendum richtlijn verslaggeving</t>
  </si>
  <si>
    <t>1.29</t>
  </si>
  <si>
    <t>**) NVT voor dossiers waarvan de behandeling afgesloten is binnen 12 maanden.</t>
  </si>
  <si>
    <t>Op de onderdelen 1.23, 1.26, 1.27 en 1.29 moet C gescoord worden.</t>
  </si>
  <si>
    <t xml:space="preserve">Indien meer dan 2 keer NC is gescoord is de uitkomst van de toets negatief. </t>
  </si>
  <si>
    <t>Indien bij 1.24 en/of 1.25 en/of 1.26 en/of 1.27 en/of 1.28  en /of 1.29  </t>
  </si>
  <si>
    <t>een NVT gescoord wordt dan heeft dit geen invloed op de uitkomst van de toets.</t>
  </si>
  <si>
    <t xml:space="preserve">Er mag 2 keer NC  gescoord worden op de onderdelen 1.22, 1.24, 1.25  en 1.28. </t>
  </si>
  <si>
    <t>2.1.1             Richtlijn Logopedie bij de ziekte van Parkinson (2017)</t>
  </si>
  <si>
    <t>Staan alle vestigingen van de praktijk correct geregistreerd bij Vektis?</t>
  </si>
  <si>
    <t>Logopedische standaarden 1e lijn, onderdeel Beheer.</t>
  </si>
  <si>
    <t xml:space="preserve">Is er een tarievenlijst zichtbaar?* </t>
  </si>
  <si>
    <t>Factsheet Nza</t>
  </si>
  <si>
    <t>*Dit geldt voor praktijken die geen overeenkomsten hebben met (een) zorgverzekeraar(s).</t>
  </si>
  <si>
    <t>3.15</t>
  </si>
  <si>
    <t>3.16</t>
  </si>
  <si>
    <t>Als op het onderdeel 3.8 sprake is van een NC op een of meer</t>
  </si>
  <si>
    <t xml:space="preserve"> Bij het scoren van meer dan 1 NC op deze onderdelen is de uitkomst </t>
  </si>
  <si>
    <t xml:space="preserve">Op de onderdelen 3.9, 3.10, 3.11 mag één NC gescoord worden. </t>
  </si>
  <si>
    <t>op de uitkomst van de toets.</t>
  </si>
  <si>
    <t xml:space="preserve">Indien bij  3.11 een NVT gescoord wordt dan heeft dit geen invloed </t>
  </si>
  <si>
    <t xml:space="preserve"> Kwaliteitsregister Paramedici.</t>
  </si>
  <si>
    <t>*) Vanaf 1-1-2017 is voor leden van de NVLF aansluiting bij een geschillencommissie geregeld via het</t>
  </si>
  <si>
    <t>Score 3.15 en 3.16  "NC" geen effect</t>
  </si>
  <si>
    <t>Score zie vraag 1.29</t>
  </si>
  <si>
    <t>Score "C" minimaal 4 uit 4</t>
  </si>
  <si>
    <t>Score zie vraag 1.28</t>
  </si>
  <si>
    <t>Vraag 1.26 - Is een eindevaluatie vastgelegd?</t>
  </si>
  <si>
    <t>Vraag 1.27 - Is een evaluatie gepland voor max 6</t>
  </si>
  <si>
    <t>bij 50% van de behandelingen aanwezig.</t>
  </si>
  <si>
    <t>Vraag 1.25 - Eén van de ouders of verzorgers is minimaal</t>
  </si>
  <si>
    <t>Vraag 1.29 - Zijn de gegevens over afsluiting vastgelegd?</t>
  </si>
  <si>
    <t>Medische diagnose en/of hulpvraag</t>
  </si>
  <si>
    <t>Vraag 1.28 Bevat jaarlijkse rapportage aan verwijzer</t>
  </si>
  <si>
    <t>minimaal de volgende onderdelen?</t>
  </si>
  <si>
    <t>Logopedische diagnose</t>
  </si>
  <si>
    <t>Hulpvraag patient</t>
  </si>
  <si>
    <t>behandeldoel(en)</t>
  </si>
  <si>
    <t>Evaluatie</t>
  </si>
  <si>
    <t>Voorstel voor vervolg (afsluiten, voortzetten)</t>
  </si>
  <si>
    <t>Score 1.28 "Conform" (5 vragen)</t>
  </si>
  <si>
    <t>Terug naar Audit Checklist vraag 1.26 - 1.28 klik</t>
  </si>
  <si>
    <t>Terug naar Audit Checklist vraag 1.22 - 1.25 - klik</t>
  </si>
  <si>
    <t>Score 1.29 "Conform" (4 vragen)</t>
  </si>
  <si>
    <t>Terug naar Audit Checklist vraag 1.29 - klik</t>
  </si>
  <si>
    <t>Score 3.8.1 en 3.8.2 "NC" geen effect</t>
  </si>
  <si>
    <t xml:space="preserve">Op de onderdelen 3.12 en 3.13 mag één NC gescoord worden. </t>
  </si>
  <si>
    <t xml:space="preserve">Op onderdeel 3.14 moet C gescoord worden. Bij het scoren van </t>
  </si>
  <si>
    <t>Als op de onderdelen 3.15 en 3.16 sprake is van een NC op 1 of meer</t>
  </si>
  <si>
    <t>Vragen 3.12 en 3.13</t>
  </si>
  <si>
    <t>3.14 Inrichtingseisen</t>
  </si>
  <si>
    <t xml:space="preserve">3.15 Calamitei- </t>
  </si>
  <si>
    <t>3.16 BHV Middelen</t>
  </si>
  <si>
    <t>3.14 verplicht "C"</t>
  </si>
  <si>
    <t>Terug naar Audit Checklist vraag 3.12 - 3.13 - klik</t>
  </si>
  <si>
    <t>Terug naar Audit Checklist vraag 3.14 - 3.16 - klik</t>
  </si>
  <si>
    <t>Score zie vraag 2.4</t>
  </si>
  <si>
    <t>Score "C" minimaal 3 uit 3</t>
  </si>
  <si>
    <t>Score "NC" max 1 uit 2</t>
  </si>
  <si>
    <t>Score "NC" max 2 uit 5</t>
  </si>
  <si>
    <t>Score "NC" max 2 uit 4</t>
  </si>
  <si>
    <t>Score "NC" max 1 uit 1</t>
  </si>
  <si>
    <t>Score 3.3, 3.4, 3.5 en 3.7 max 3x "NC"</t>
  </si>
  <si>
    <t>Score 3.9 - 3.11 "NC" max 1 uit 3</t>
  </si>
  <si>
    <t>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</si>
</sst>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u/>
      <sz val="11"/>
      <color theme="10"/>
      <name val="Calibri"/>
      <family val="2"/>
    </font>
    <font>
      <b/>
      <sz val="11"/>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12"/>
      <name val="Calibri"/>
      <family val="2"/>
      <scheme val="minor"/>
    </font>
    <font>
      <sz val="10"/>
      <color theme="1"/>
      <name val="Calibri"/>
      <family val="2"/>
      <scheme val="minor"/>
    </font>
    <font>
      <sz val="11"/>
      <name val="Calibri"/>
      <family val="2"/>
      <scheme val="minor"/>
    </font>
    <font>
      <sz val="10"/>
      <name val="Calibri"/>
      <family val="2"/>
      <scheme val="minor"/>
    </font>
    <font>
      <b/>
      <sz val="11"/>
      <color theme="1"/>
      <name val="Arial"/>
      <family val="2"/>
    </font>
    <font>
      <i/>
      <sz val="10"/>
      <color theme="1"/>
      <name val="Calibri"/>
      <family val="2"/>
      <scheme val="minor"/>
    </font>
    <font>
      <u/>
      <sz val="10"/>
      <color theme="1"/>
      <name val="Calibri"/>
      <family val="2"/>
      <scheme val="minor"/>
    </font>
    <font>
      <u/>
      <sz val="11"/>
      <color theme="10"/>
      <name val="Calibri"/>
      <family val="2"/>
      <scheme val="minor"/>
    </font>
    <font>
      <u/>
      <sz val="11"/>
      <color theme="1"/>
      <name val="Calibri"/>
      <family val="2"/>
      <scheme val="minor"/>
    </font>
    <font>
      <b/>
      <i/>
      <sz val="14"/>
      <color theme="1"/>
      <name val="Calibri"/>
      <family val="2"/>
      <scheme val="minor"/>
    </font>
    <font>
      <b/>
      <sz val="20"/>
      <color theme="1"/>
      <name val="Calibri"/>
      <family val="2"/>
      <scheme val="minor"/>
    </font>
    <font>
      <b/>
      <sz val="11"/>
      <color theme="0"/>
      <name val="Calibri"/>
      <family val="2"/>
      <scheme val="minor"/>
    </font>
    <font>
      <sz val="11"/>
      <color theme="0"/>
      <name val="Calibri"/>
      <family val="2"/>
      <scheme val="minor"/>
    </font>
    <font>
      <sz val="10"/>
      <color rgb="FF272627"/>
      <name val="Calibri"/>
      <family val="2"/>
      <scheme val="minor"/>
    </font>
    <font>
      <b/>
      <sz val="14"/>
      <name val="Calibri"/>
      <family val="2"/>
      <scheme val="minor"/>
    </font>
    <font>
      <sz val="11"/>
      <color theme="9"/>
      <name val="Calibri"/>
      <family val="2"/>
      <scheme val="minor"/>
    </font>
    <font>
      <b/>
      <sz val="14"/>
      <color theme="0"/>
      <name val="Calibri"/>
      <family val="2"/>
      <scheme val="minor"/>
    </font>
    <font>
      <b/>
      <sz val="14"/>
      <color theme="0"/>
      <name val="Arial"/>
      <family val="2"/>
    </font>
    <font>
      <sz val="12"/>
      <color theme="1"/>
      <name val="Calibri"/>
      <family val="2"/>
      <scheme val="minor"/>
    </font>
    <font>
      <sz val="11"/>
      <color rgb="FFFF0000"/>
      <name val="Calibri"/>
      <family val="2"/>
      <scheme val="minor"/>
    </font>
    <font>
      <sz val="11"/>
      <color theme="1"/>
      <name val="Calibri"/>
      <family val="2"/>
      <scheme val="minor"/>
    </font>
    <font>
      <sz val="11"/>
      <color theme="1"/>
      <name val="Calibri"/>
      <family val="2"/>
    </font>
    <font>
      <b/>
      <sz val="18"/>
      <color rgb="FF000000"/>
      <name val="Calibri"/>
      <family val="2"/>
    </font>
    <font>
      <sz val="11"/>
      <color rgb="FF000000"/>
      <name val="Calibri"/>
      <family val="2"/>
    </font>
    <font>
      <b/>
      <sz val="14"/>
      <color rgb="FF000000"/>
      <name val="Calibri"/>
      <family val="2"/>
    </font>
    <font>
      <b/>
      <sz val="11"/>
      <color rgb="FF000000"/>
      <name val="Calibri"/>
      <family val="2"/>
    </font>
    <font>
      <sz val="9"/>
      <color indexed="81"/>
      <name val="Tahoma"/>
      <family val="2"/>
    </font>
    <font>
      <b/>
      <sz val="11"/>
      <color rgb="FFFF0000"/>
      <name val="Calibri"/>
      <family val="2"/>
      <scheme val="minor"/>
    </font>
    <font>
      <b/>
      <sz val="9"/>
      <color indexed="81"/>
      <name val="Tahoma"/>
      <family val="2"/>
    </font>
    <font>
      <sz val="14"/>
      <color theme="1"/>
      <name val="Calibri"/>
      <family val="2"/>
      <scheme val="minor"/>
    </font>
    <font>
      <b/>
      <sz val="14"/>
      <color rgb="FFFF0000"/>
      <name val="Calibri"/>
      <family val="2"/>
      <scheme val="minor"/>
    </font>
    <font>
      <sz val="11"/>
      <color theme="8" tint="0.79998168889431442"/>
      <name val="Calibri"/>
      <family val="2"/>
      <scheme val="minor"/>
    </font>
    <font>
      <sz val="11"/>
      <color theme="8" tint="0.39997558519241921"/>
      <name val="Calibri"/>
      <family val="2"/>
      <scheme val="minor"/>
    </font>
    <font>
      <sz val="11"/>
      <color rgb="FF272627"/>
      <name val="Calibri"/>
      <family val="2"/>
      <scheme val="minor"/>
    </font>
    <font>
      <b/>
      <sz val="11"/>
      <name val="Arial"/>
      <family val="2"/>
    </font>
    <font>
      <u/>
      <sz val="11"/>
      <name val="Calibri"/>
      <family val="2"/>
      <scheme val="minor"/>
    </font>
    <font>
      <sz val="10"/>
      <name val="Calibri"/>
      <family val="2"/>
    </font>
    <font>
      <u/>
      <sz val="10"/>
      <color theme="10"/>
      <name val="Calibri"/>
      <family val="2"/>
    </font>
    <font>
      <b/>
      <sz val="10"/>
      <color theme="0"/>
      <name val="Calibri"/>
      <family val="2"/>
      <scheme val="minor"/>
    </font>
    <font>
      <u/>
      <sz val="10"/>
      <color theme="0"/>
      <name val="Calibri"/>
      <family val="2"/>
    </font>
    <font>
      <sz val="10"/>
      <color theme="0"/>
      <name val="Calibri"/>
      <family val="2"/>
      <scheme val="minor"/>
    </font>
    <font>
      <b/>
      <sz val="11"/>
      <color theme="0"/>
      <name val="Calibri"/>
      <family val="2"/>
    </font>
    <font>
      <b/>
      <u/>
      <sz val="10"/>
      <color theme="0"/>
      <name val="Calibri"/>
      <family val="2"/>
      <scheme val="minor"/>
    </font>
    <font>
      <b/>
      <u/>
      <sz val="11"/>
      <color theme="0"/>
      <name val="Calibri"/>
      <family val="2"/>
      <scheme val="minor"/>
    </font>
    <font>
      <u/>
      <sz val="10"/>
      <name val="Calibri"/>
      <family val="2"/>
      <scheme val="minor"/>
    </font>
    <font>
      <sz val="11"/>
      <name val="Calibri"/>
      <family val="2"/>
    </font>
    <font>
      <sz val="10"/>
      <color theme="1"/>
      <name val="Arial"/>
      <family val="2"/>
    </font>
    <font>
      <b/>
      <sz val="11"/>
      <color theme="1"/>
      <name val="Calibri"/>
      <family val="2"/>
    </font>
    <font>
      <sz val="10"/>
      <color theme="1"/>
      <name val="Calibri"/>
      <family val="2"/>
    </font>
    <font>
      <sz val="9.9"/>
      <color theme="1"/>
      <name val="Calibri"/>
      <family val="2"/>
    </font>
    <font>
      <u/>
      <sz val="10"/>
      <color theme="10"/>
      <name val="Calibri"/>
      <family val="2"/>
      <scheme val="minor"/>
    </font>
    <font>
      <b/>
      <sz val="9.9"/>
      <color theme="0"/>
      <name val="Calibri"/>
      <family val="2"/>
    </font>
    <font>
      <sz val="10"/>
      <color rgb="FF000000"/>
      <name val="Calibri"/>
      <family val="2"/>
      <scheme val="minor"/>
    </font>
    <font>
      <b/>
      <sz val="10"/>
      <color theme="1"/>
      <name val="Calibri"/>
      <family val="2"/>
      <scheme val="minor"/>
    </font>
    <font>
      <sz val="9"/>
      <color theme="1"/>
      <name val="Calibri"/>
      <family val="2"/>
    </font>
    <font>
      <b/>
      <sz val="11"/>
      <color rgb="FFFF0000"/>
      <name val="Calibri"/>
      <family val="2"/>
    </font>
    <font>
      <sz val="10"/>
      <color theme="0"/>
      <name val="Arial"/>
      <family val="2"/>
    </font>
    <font>
      <u/>
      <sz val="11"/>
      <color rgb="FF0033CC"/>
      <name val="Calibri"/>
      <family val="2"/>
      <scheme val="minor"/>
    </font>
    <font>
      <u/>
      <sz val="11"/>
      <color rgb="FF0033CC"/>
      <name val="Calibri"/>
      <family val="2"/>
    </font>
  </fonts>
  <fills count="26">
    <fill>
      <patternFill patternType="none"/>
    </fill>
    <fill>
      <patternFill patternType="gray125"/>
    </fill>
    <fill>
      <patternFill patternType="solid">
        <fgColor theme="3"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CC0000"/>
        <bgColor indexed="64"/>
      </patternFill>
    </fill>
    <fill>
      <patternFill patternType="solid">
        <fgColor theme="8" tint="0.39994506668294322"/>
        <bgColor indexed="64"/>
      </patternFill>
    </fill>
    <fill>
      <patternFill patternType="solid">
        <fgColor theme="8" tint="-0.24994659260841701"/>
        <bgColor indexed="64"/>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0000"/>
        <bgColor indexed="64"/>
      </patternFill>
    </fill>
    <fill>
      <patternFill patternType="solid">
        <fgColor rgb="FFFDE9D9"/>
        <bgColor rgb="FF000000"/>
      </patternFill>
    </fill>
    <fill>
      <patternFill patternType="solid">
        <fgColor theme="9" tint="0.79998168889431442"/>
        <bgColor rgb="FF000000"/>
      </patternFill>
    </fill>
    <fill>
      <patternFill patternType="solid">
        <fgColor rgb="FFFCD5B4"/>
        <bgColor rgb="FF000000"/>
      </patternFill>
    </fill>
    <fill>
      <patternFill patternType="solid">
        <fgColor rgb="FFB7DEE8"/>
        <bgColor rgb="FF000000"/>
      </patternFill>
    </fill>
    <fill>
      <patternFill patternType="solid">
        <fgColor theme="9" tint="0.39997558519241921"/>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rgb="FF00B050"/>
        <bgColor indexed="64"/>
      </patternFill>
    </fill>
    <fill>
      <patternFill patternType="solid">
        <fgColor theme="8" tint="0.59999389629810485"/>
        <bgColor rgb="FF000000"/>
      </patternFill>
    </fill>
    <fill>
      <patternFill patternType="solid">
        <fgColor rgb="FF92CDDC"/>
        <bgColor indexed="64"/>
      </patternFill>
    </fill>
  </fills>
  <borders count="1">
    <border>
      <left/>
      <right/>
      <top/>
      <bottom/>
      <diagonal/>
    </border>
  </borders>
  <cellStyleXfs count="5">
    <xf numFmtId="0" fontId="0" fillId="0" borderId="0"/>
    <xf numFmtId="0" fontId="1" fillId="0" borderId="0" applyNumberFormat="0" applyFill="0" applyBorder="0" applyAlignment="0" applyProtection="0">
      <alignment vertical="top"/>
      <protection locked="0"/>
    </xf>
    <xf numFmtId="9" fontId="27" fillId="0" borderId="0" applyFont="0" applyFill="0" applyBorder="0" applyAlignment="0" applyProtection="0"/>
    <xf numFmtId="0" fontId="27" fillId="10" borderId="0" applyNumberFormat="0" applyBorder="0" applyAlignment="0" applyProtection="0"/>
    <xf numFmtId="0" fontId="27" fillId="11" borderId="0" applyNumberFormat="0" applyBorder="0" applyAlignment="0" applyProtection="0"/>
  </cellStyleXfs>
  <cellXfs count="309">
    <xf numFmtId="0" fontId="0" fillId="0" borderId="0" xfId="0"/>
    <xf numFmtId="0" fontId="0" fillId="0" borderId="0" xfId="0" applyFont="1"/>
    <xf numFmtId="0" fontId="0" fillId="2" borderId="0" xfId="0" applyFill="1"/>
    <xf numFmtId="0" fontId="3" fillId="2" borderId="0" xfId="0" applyFont="1" applyFill="1"/>
    <xf numFmtId="0" fontId="0" fillId="2" borderId="0" xfId="0" applyFont="1" applyFill="1"/>
    <xf numFmtId="0" fontId="8" fillId="2" borderId="0" xfId="0" applyFont="1" applyFill="1"/>
    <xf numFmtId="0" fontId="12" fillId="2" borderId="0" xfId="0" applyFont="1" applyFill="1"/>
    <xf numFmtId="0" fontId="8" fillId="2" borderId="0" xfId="0" applyFont="1" applyFill="1" applyAlignment="1">
      <alignment horizontal="left" indent="5"/>
    </xf>
    <xf numFmtId="0" fontId="8" fillId="2" borderId="0" xfId="0" applyFont="1" applyFill="1" applyAlignment="1">
      <alignment horizontal="left" indent="10"/>
    </xf>
    <xf numFmtId="0" fontId="13" fillId="2" borderId="0" xfId="0" applyFont="1" applyFill="1" applyAlignment="1">
      <alignment horizontal="left" indent="10"/>
    </xf>
    <xf numFmtId="0" fontId="14" fillId="2" borderId="0" xfId="1" applyFont="1" applyFill="1" applyAlignment="1" applyProtection="1"/>
    <xf numFmtId="0" fontId="15" fillId="2" borderId="0" xfId="0" applyFont="1" applyFill="1"/>
    <xf numFmtId="0" fontId="7" fillId="2" borderId="0" xfId="0" applyFont="1" applyFill="1" applyAlignment="1">
      <alignment horizontal="left" indent="1"/>
    </xf>
    <xf numFmtId="0" fontId="0" fillId="2" borderId="0" xfId="0" applyFont="1" applyFill="1" applyAlignment="1">
      <alignment horizontal="left" indent="5"/>
    </xf>
    <xf numFmtId="0" fontId="16" fillId="2" borderId="0" xfId="0" applyFont="1" applyFill="1"/>
    <xf numFmtId="0" fontId="4" fillId="2" borderId="0" xfId="0" applyFont="1" applyFill="1" applyAlignment="1">
      <alignment horizontal="left" indent="1"/>
    </xf>
    <xf numFmtId="0" fontId="17" fillId="2" borderId="0" xfId="0" applyFont="1" applyFill="1"/>
    <xf numFmtId="0" fontId="0" fillId="4" borderId="0" xfId="0" applyFont="1" applyFill="1"/>
    <xf numFmtId="0" fontId="1" fillId="2" borderId="0" xfId="1" applyFill="1" applyAlignment="1" applyProtection="1"/>
    <xf numFmtId="0" fontId="27" fillId="13" borderId="0" xfId="3" applyFill="1" applyBorder="1" applyAlignment="1" applyProtection="1">
      <alignment horizontal="center"/>
      <protection locked="0"/>
    </xf>
    <xf numFmtId="0" fontId="27" fillId="12" borderId="0" xfId="3" applyFill="1" applyBorder="1" applyAlignment="1" applyProtection="1">
      <alignment horizontal="center"/>
      <protection locked="0"/>
    </xf>
    <xf numFmtId="0" fontId="0" fillId="13" borderId="0" xfId="3" applyFont="1" applyFill="1" applyBorder="1" applyAlignment="1" applyProtection="1">
      <alignment horizontal="center"/>
      <protection locked="0"/>
    </xf>
    <xf numFmtId="0" fontId="0" fillId="12" borderId="0" xfId="0" applyFill="1" applyAlignment="1" applyProtection="1">
      <alignment horizontal="center"/>
      <protection locked="0"/>
    </xf>
    <xf numFmtId="0" fontId="3" fillId="13" borderId="0" xfId="3" applyFont="1" applyFill="1" applyBorder="1" applyAlignment="1" applyProtection="1">
      <alignment horizontal="center"/>
      <protection locked="0"/>
    </xf>
    <xf numFmtId="0" fontId="3" fillId="13" borderId="0" xfId="0" applyFont="1" applyFill="1" applyAlignment="1" applyProtection="1">
      <alignment horizontal="center"/>
      <protection locked="0"/>
    </xf>
    <xf numFmtId="0" fontId="0" fillId="12" borderId="0" xfId="0" applyFill="1" applyProtection="1">
      <protection locked="0"/>
    </xf>
    <xf numFmtId="0" fontId="27" fillId="12" borderId="0" xfId="3" applyFill="1" applyBorder="1" applyProtection="1">
      <protection locked="0"/>
    </xf>
    <xf numFmtId="0" fontId="0" fillId="5" borderId="0" xfId="0" applyFill="1" applyAlignment="1" applyProtection="1">
      <alignment horizontal="center"/>
      <protection hidden="1"/>
    </xf>
    <xf numFmtId="0" fontId="0" fillId="5" borderId="0" xfId="0" applyFill="1" applyProtection="1">
      <protection hidden="1"/>
    </xf>
    <xf numFmtId="1" fontId="0" fillId="5" borderId="0" xfId="0" applyNumberFormat="1" applyFill="1" applyAlignment="1" applyProtection="1">
      <alignment horizontal="center"/>
      <protection hidden="1"/>
    </xf>
    <xf numFmtId="0" fontId="32" fillId="18" borderId="0" xfId="3" applyFont="1" applyFill="1" applyBorder="1" applyAlignment="1" applyProtection="1">
      <alignment horizontal="center"/>
      <protection locked="0"/>
    </xf>
    <xf numFmtId="0" fontId="32" fillId="18" borderId="0" xfId="0" applyFont="1" applyFill="1" applyBorder="1" applyAlignment="1" applyProtection="1">
      <alignment horizontal="center"/>
      <protection locked="0"/>
    </xf>
    <xf numFmtId="0" fontId="30" fillId="18" borderId="0" xfId="3" applyFont="1" applyFill="1" applyBorder="1" applyAlignment="1" applyProtection="1">
      <alignment horizontal="center"/>
      <protection locked="0"/>
    </xf>
    <xf numFmtId="0" fontId="30" fillId="16" borderId="0" xfId="3" applyFont="1" applyFill="1" applyBorder="1" applyAlignment="1" applyProtection="1">
      <alignment horizontal="center"/>
      <protection locked="0"/>
    </xf>
    <xf numFmtId="0" fontId="28" fillId="16" borderId="0" xfId="0" applyFont="1" applyFill="1" applyBorder="1" applyAlignment="1" applyProtection="1">
      <alignment horizontal="center"/>
      <protection locked="0"/>
    </xf>
    <xf numFmtId="0" fontId="28" fillId="16" borderId="0" xfId="0" applyFont="1" applyFill="1" applyBorder="1" applyProtection="1">
      <protection locked="0"/>
    </xf>
    <xf numFmtId="0" fontId="30" fillId="16" borderId="0" xfId="3" applyFont="1" applyFill="1" applyBorder="1" applyProtection="1">
      <protection locked="0"/>
    </xf>
    <xf numFmtId="0" fontId="28" fillId="19" borderId="0" xfId="0" applyFont="1" applyFill="1" applyBorder="1" applyAlignment="1" applyProtection="1">
      <alignment horizontal="center"/>
      <protection hidden="1"/>
    </xf>
    <xf numFmtId="0" fontId="0" fillId="20" borderId="0" xfId="0" applyFill="1" applyAlignment="1" applyProtection="1">
      <alignment horizontal="center"/>
      <protection locked="0"/>
    </xf>
    <xf numFmtId="0" fontId="0" fillId="13" borderId="0" xfId="0" applyFill="1" applyProtection="1">
      <protection locked="0"/>
    </xf>
    <xf numFmtId="1" fontId="0" fillId="12" borderId="0" xfId="0" quotePrefix="1" applyNumberFormat="1" applyFill="1" applyAlignment="1" applyProtection="1">
      <alignment horizontal="center"/>
      <protection locked="0"/>
    </xf>
    <xf numFmtId="0" fontId="0" fillId="15" borderId="0" xfId="0" applyFill="1" applyAlignment="1" applyProtection="1">
      <alignment horizontal="center"/>
      <protection hidden="1"/>
    </xf>
    <xf numFmtId="17" fontId="0" fillId="2" borderId="0" xfId="0" applyNumberFormat="1" applyFill="1"/>
    <xf numFmtId="0" fontId="0" fillId="4" borderId="0" xfId="0" applyFill="1" applyAlignment="1" applyProtection="1">
      <alignment horizontal="left"/>
      <protection locked="0"/>
    </xf>
    <xf numFmtId="0" fontId="0" fillId="4" borderId="0" xfId="0" applyFill="1" applyProtection="1">
      <protection locked="0"/>
    </xf>
    <xf numFmtId="0" fontId="0" fillId="0" borderId="0" xfId="0" applyProtection="1">
      <protection locked="0"/>
    </xf>
    <xf numFmtId="0" fontId="0" fillId="22" borderId="0" xfId="0" applyFill="1" applyProtection="1">
      <protection locked="0"/>
    </xf>
    <xf numFmtId="0" fontId="0" fillId="5" borderId="0" xfId="0" applyFill="1" applyAlignment="1" applyProtection="1">
      <alignment horizontal="left"/>
      <protection locked="0"/>
    </xf>
    <xf numFmtId="0" fontId="0" fillId="5" borderId="0" xfId="0" applyFill="1" applyProtection="1">
      <protection locked="0"/>
    </xf>
    <xf numFmtId="0" fontId="0" fillId="6" borderId="0" xfId="0" applyFill="1" applyProtection="1">
      <protection locked="0"/>
    </xf>
    <xf numFmtId="0" fontId="0" fillId="9" borderId="0" xfId="0" applyFill="1" applyProtection="1">
      <protection locked="0"/>
    </xf>
    <xf numFmtId="0" fontId="6" fillId="5" borderId="0" xfId="0" applyFont="1" applyFill="1" applyProtection="1">
      <protection locked="0"/>
    </xf>
    <xf numFmtId="0" fontId="3" fillId="5" borderId="0" xfId="0" applyFont="1" applyFill="1" applyProtection="1">
      <protection locked="0"/>
    </xf>
    <xf numFmtId="0" fontId="23" fillId="6" borderId="0" xfId="0" applyFont="1" applyFill="1" applyProtection="1">
      <protection locked="0"/>
    </xf>
    <xf numFmtId="0" fontId="0" fillId="6" borderId="0" xfId="0" applyFont="1" applyFill="1" applyProtection="1">
      <protection locked="0"/>
    </xf>
    <xf numFmtId="0" fontId="0" fillId="9" borderId="0" xfId="0" applyFont="1" applyFill="1" applyProtection="1">
      <protection locked="0"/>
    </xf>
    <xf numFmtId="0" fontId="19" fillId="6" borderId="0" xfId="0" applyFont="1" applyFill="1" applyProtection="1">
      <protection locked="0"/>
    </xf>
    <xf numFmtId="0" fontId="0" fillId="5" borderId="0" xfId="0" applyFill="1" applyBorder="1" applyAlignment="1" applyProtection="1">
      <alignment horizontal="left"/>
      <protection locked="0"/>
    </xf>
    <xf numFmtId="0" fontId="5" fillId="5" borderId="0" xfId="0" applyFont="1" applyFill="1" applyBorder="1" applyProtection="1">
      <protection locked="0"/>
    </xf>
    <xf numFmtId="0" fontId="0" fillId="5" borderId="0" xfId="0" applyFill="1" applyBorder="1" applyProtection="1">
      <protection locked="0"/>
    </xf>
    <xf numFmtId="0" fontId="4" fillId="5" borderId="0" xfId="0" applyFont="1" applyFill="1" applyBorder="1" applyProtection="1">
      <protection locked="0"/>
    </xf>
    <xf numFmtId="0" fontId="25" fillId="5" borderId="0" xfId="0" applyFont="1" applyFill="1" applyBorder="1" applyProtection="1">
      <protection locked="0"/>
    </xf>
    <xf numFmtId="0" fontId="7" fillId="5" borderId="0" xfId="0" applyFont="1" applyFill="1" applyBorder="1" applyProtection="1">
      <protection locked="0"/>
    </xf>
    <xf numFmtId="0" fontId="3" fillId="5" borderId="0" xfId="0" applyFont="1" applyFill="1" applyBorder="1" applyProtection="1">
      <protection locked="0"/>
    </xf>
    <xf numFmtId="0" fontId="0" fillId="6" borderId="0" xfId="0" applyFill="1" applyAlignment="1" applyProtection="1">
      <alignment horizontal="left"/>
      <protection locked="0"/>
    </xf>
    <xf numFmtId="0" fontId="18" fillId="6" borderId="0" xfId="0" applyFont="1" applyFill="1" applyBorder="1" applyAlignment="1" applyProtection="1">
      <alignment horizontal="left"/>
      <protection locked="0"/>
    </xf>
    <xf numFmtId="0" fontId="18" fillId="6" borderId="0" xfId="0" applyFont="1" applyFill="1" applyBorder="1" applyProtection="1">
      <protection locked="0"/>
    </xf>
    <xf numFmtId="0" fontId="0" fillId="6" borderId="0" xfId="0" applyFill="1" applyBorder="1" applyProtection="1">
      <protection locked="0"/>
    </xf>
    <xf numFmtId="0" fontId="9" fillId="4" borderId="0" xfId="0" applyFont="1" applyFill="1" applyAlignment="1" applyProtection="1">
      <alignment horizontal="center"/>
      <protection locked="0"/>
    </xf>
    <xf numFmtId="0" fontId="8" fillId="5" borderId="0" xfId="0" applyFont="1" applyFill="1" applyBorder="1" applyProtection="1">
      <protection locked="0"/>
    </xf>
    <xf numFmtId="0" fontId="1" fillId="5" borderId="0" xfId="1" applyFill="1" applyAlignment="1" applyProtection="1">
      <protection locked="0"/>
    </xf>
    <xf numFmtId="0" fontId="1" fillId="22" borderId="0" xfId="1" applyFill="1" applyAlignment="1" applyProtection="1">
      <alignment horizontal="center"/>
      <protection locked="0"/>
    </xf>
    <xf numFmtId="0" fontId="1" fillId="5" borderId="0" xfId="1" applyFill="1" applyBorder="1" applyAlignment="1" applyProtection="1">
      <protection locked="0"/>
    </xf>
    <xf numFmtId="0" fontId="19" fillId="9" borderId="0" xfId="0" applyFont="1" applyFill="1" applyProtection="1">
      <protection locked="0"/>
    </xf>
    <xf numFmtId="0" fontId="19" fillId="6" borderId="0" xfId="0" applyFont="1" applyFill="1" applyAlignment="1" applyProtection="1">
      <alignment horizontal="left"/>
      <protection locked="0"/>
    </xf>
    <xf numFmtId="0" fontId="18" fillId="6" borderId="0" xfId="0" applyFont="1" applyFill="1" applyAlignment="1" applyProtection="1">
      <alignment horizontal="left"/>
      <protection locked="0"/>
    </xf>
    <xf numFmtId="0" fontId="18" fillId="6" borderId="0" xfId="0" applyFont="1" applyFill="1" applyProtection="1">
      <protection locked="0"/>
    </xf>
    <xf numFmtId="0" fontId="0" fillId="5" borderId="0" xfId="0" applyFill="1" applyAlignment="1" applyProtection="1">
      <alignment horizontal="center"/>
      <protection locked="0"/>
    </xf>
    <xf numFmtId="0" fontId="34" fillId="22" borderId="0" xfId="0" applyFont="1" applyFill="1" applyProtection="1">
      <protection locked="0"/>
    </xf>
    <xf numFmtId="0" fontId="7" fillId="5" borderId="0" xfId="0" applyFont="1" applyFill="1" applyProtection="1">
      <protection locked="0"/>
    </xf>
    <xf numFmtId="0" fontId="1" fillId="0" borderId="0" xfId="1" applyAlignment="1" applyProtection="1">
      <alignment horizontal="center"/>
      <protection locked="0"/>
    </xf>
    <xf numFmtId="0" fontId="22" fillId="5" borderId="0" xfId="0" applyFont="1" applyFill="1" applyAlignment="1" applyProtection="1">
      <alignment horizontal="left"/>
      <protection locked="0"/>
    </xf>
    <xf numFmtId="0" fontId="0" fillId="3" borderId="0" xfId="0" applyFill="1" applyAlignment="1" applyProtection="1">
      <alignment horizontal="left"/>
      <protection locked="0"/>
    </xf>
    <xf numFmtId="0" fontId="0" fillId="3" borderId="0" xfId="0" applyFill="1" applyBorder="1" applyProtection="1">
      <protection locked="0"/>
    </xf>
    <xf numFmtId="0" fontId="0" fillId="3" borderId="0" xfId="0" applyFill="1" applyProtection="1">
      <protection locked="0"/>
    </xf>
    <xf numFmtId="0" fontId="5" fillId="3" borderId="0" xfId="0" applyFont="1" applyFill="1" applyBorder="1" applyProtection="1">
      <protection locked="0"/>
    </xf>
    <xf numFmtId="0" fontId="19" fillId="3" borderId="0" xfId="0" applyFont="1" applyFill="1" applyProtection="1">
      <protection locked="0"/>
    </xf>
    <xf numFmtId="0" fontId="1" fillId="3" borderId="0" xfId="1" applyFill="1" applyAlignment="1" applyProtection="1">
      <protection locked="0"/>
    </xf>
    <xf numFmtId="0" fontId="8" fillId="3" borderId="0" xfId="0" applyFont="1" applyFill="1" applyProtection="1">
      <protection locked="0"/>
    </xf>
    <xf numFmtId="0" fontId="8" fillId="3" borderId="0" xfId="0" applyFont="1" applyFill="1" applyBorder="1" applyProtection="1">
      <protection locked="0"/>
    </xf>
    <xf numFmtId="0" fontId="0" fillId="3" borderId="0" xfId="0" applyFill="1" applyBorder="1" applyAlignment="1" applyProtection="1">
      <alignment horizontal="left"/>
      <protection locked="0"/>
    </xf>
    <xf numFmtId="0" fontId="21" fillId="3" borderId="0" xfId="0" applyFont="1" applyFill="1" applyBorder="1" applyProtection="1">
      <protection locked="0"/>
    </xf>
    <xf numFmtId="0" fontId="19" fillId="6" borderId="0" xfId="0" applyFont="1" applyFill="1" applyBorder="1" applyAlignment="1" applyProtection="1">
      <alignment horizontal="left"/>
      <protection locked="0"/>
    </xf>
    <xf numFmtId="0" fontId="19" fillId="6" borderId="0" xfId="0" applyFont="1" applyFill="1" applyBorder="1" applyProtection="1">
      <protection locked="0"/>
    </xf>
    <xf numFmtId="0" fontId="1" fillId="3" borderId="0" xfId="1" applyFill="1" applyBorder="1" applyAlignment="1" applyProtection="1">
      <protection locked="0"/>
    </xf>
    <xf numFmtId="0" fontId="21" fillId="3" borderId="0" xfId="0" applyFont="1" applyFill="1" applyProtection="1">
      <protection locked="0"/>
    </xf>
    <xf numFmtId="0" fontId="19" fillId="7" borderId="0" xfId="0" applyFont="1" applyFill="1" applyAlignment="1" applyProtection="1">
      <alignment horizontal="left"/>
      <protection locked="0"/>
    </xf>
    <xf numFmtId="0" fontId="18" fillId="7" borderId="0" xfId="0" applyFont="1" applyFill="1" applyAlignment="1" applyProtection="1">
      <alignment horizontal="left"/>
      <protection locked="0"/>
    </xf>
    <xf numFmtId="0" fontId="18" fillId="7" borderId="0" xfId="0" applyFont="1" applyFill="1" applyProtection="1">
      <protection locked="0"/>
    </xf>
    <xf numFmtId="0" fontId="19" fillId="7" borderId="0" xfId="0" applyFont="1" applyFill="1" applyProtection="1">
      <protection locked="0"/>
    </xf>
    <xf numFmtId="0" fontId="26" fillId="4" borderId="0" xfId="0" applyFont="1" applyFill="1" applyAlignment="1" applyProtection="1">
      <alignment horizontal="center"/>
      <protection locked="0"/>
    </xf>
    <xf numFmtId="0" fontId="10" fillId="3" borderId="0" xfId="0" applyFont="1" applyFill="1" applyBorder="1" applyProtection="1">
      <protection locked="0"/>
    </xf>
    <xf numFmtId="0" fontId="9" fillId="3" borderId="0" xfId="0" applyFont="1" applyFill="1" applyProtection="1">
      <protection locked="0"/>
    </xf>
    <xf numFmtId="0" fontId="3" fillId="6" borderId="0" xfId="0" applyFont="1" applyFill="1" applyProtection="1">
      <protection locked="0"/>
    </xf>
    <xf numFmtId="0" fontId="0" fillId="0" borderId="0" xfId="0" applyAlignment="1" applyProtection="1">
      <alignment horizontal="left"/>
      <protection locked="0"/>
    </xf>
    <xf numFmtId="0" fontId="34" fillId="22" borderId="0" xfId="0" applyFont="1" applyFill="1" applyAlignment="1" applyProtection="1">
      <alignment horizontal="center"/>
      <protection hidden="1"/>
    </xf>
    <xf numFmtId="0" fontId="3" fillId="3" borderId="0" xfId="0" applyFont="1" applyFill="1" applyProtection="1">
      <protection locked="0"/>
    </xf>
    <xf numFmtId="0" fontId="6" fillId="3" borderId="0" xfId="0" applyFont="1" applyFill="1" applyProtection="1">
      <protection locked="0"/>
    </xf>
    <xf numFmtId="0" fontId="9" fillId="6" borderId="0" xfId="0" applyFont="1" applyFill="1" applyProtection="1">
      <protection locked="0"/>
    </xf>
    <xf numFmtId="0" fontId="2" fillId="6" borderId="0" xfId="0" applyFont="1" applyFill="1" applyProtection="1">
      <protection locked="0"/>
    </xf>
    <xf numFmtId="0" fontId="20" fillId="3" borderId="0" xfId="0" applyFont="1" applyFill="1" applyAlignment="1" applyProtection="1">
      <alignment horizontal="left" indent="1"/>
      <protection locked="0"/>
    </xf>
    <xf numFmtId="0" fontId="19" fillId="0" borderId="0" xfId="0" applyFont="1" applyProtection="1">
      <protection locked="0"/>
    </xf>
    <xf numFmtId="0" fontId="24" fillId="6" borderId="0" xfId="0" applyFont="1" applyFill="1" applyProtection="1">
      <protection locked="0"/>
    </xf>
    <xf numFmtId="0" fontId="0" fillId="7" borderId="0" xfId="0" applyFill="1" applyProtection="1">
      <protection locked="0"/>
    </xf>
    <xf numFmtId="0" fontId="18" fillId="7" borderId="0" xfId="0" applyFont="1" applyFill="1" applyBorder="1" applyAlignment="1" applyProtection="1">
      <alignment horizontal="left"/>
      <protection locked="0"/>
    </xf>
    <xf numFmtId="0" fontId="0" fillId="3" borderId="0" xfId="0" applyFill="1" applyAlignment="1" applyProtection="1">
      <alignment horizontal="center"/>
      <protection locked="0"/>
    </xf>
    <xf numFmtId="0" fontId="0" fillId="3" borderId="0" xfId="0" applyFont="1" applyFill="1" applyProtection="1">
      <protection locked="0"/>
    </xf>
    <xf numFmtId="0" fontId="1" fillId="8" borderId="0" xfId="1" applyFill="1" applyAlignment="1" applyProtection="1">
      <protection locked="0"/>
    </xf>
    <xf numFmtId="0" fontId="0" fillId="12" borderId="0" xfId="0" applyFill="1" applyBorder="1" applyProtection="1">
      <protection locked="0"/>
    </xf>
    <xf numFmtId="0" fontId="6" fillId="12" borderId="0" xfId="0" applyFont="1" applyFill="1" applyBorder="1" applyProtection="1">
      <protection locked="0"/>
    </xf>
    <xf numFmtId="0" fontId="1" fillId="13" borderId="0" xfId="1" applyFill="1" applyAlignment="1" applyProtection="1">
      <alignment horizontal="center"/>
      <protection locked="0"/>
    </xf>
    <xf numFmtId="0" fontId="27" fillId="12" borderId="0" xfId="4" applyFill="1" applyBorder="1" applyProtection="1">
      <protection locked="0"/>
    </xf>
    <xf numFmtId="0" fontId="27" fillId="12" borderId="0" xfId="4" applyFill="1" applyBorder="1" applyAlignment="1" applyProtection="1">
      <alignment horizontal="center"/>
      <protection locked="0"/>
    </xf>
    <xf numFmtId="0" fontId="5" fillId="12" borderId="0" xfId="0" applyFont="1" applyFill="1" applyProtection="1">
      <protection locked="0"/>
    </xf>
    <xf numFmtId="0" fontId="3" fillId="14" borderId="0" xfId="4" applyFont="1" applyFill="1" applyBorder="1" applyProtection="1">
      <protection locked="0"/>
    </xf>
    <xf numFmtId="0" fontId="3" fillId="14" borderId="0" xfId="3" applyFont="1" applyFill="1" applyBorder="1" applyProtection="1">
      <protection locked="0"/>
    </xf>
    <xf numFmtId="0" fontId="3" fillId="13" borderId="0" xfId="3" applyFont="1" applyFill="1" applyBorder="1" applyProtection="1">
      <protection locked="0"/>
    </xf>
    <xf numFmtId="0" fontId="0" fillId="12" borderId="0" xfId="3" applyFont="1" applyFill="1" applyBorder="1" applyProtection="1">
      <protection locked="0"/>
    </xf>
    <xf numFmtId="0" fontId="27" fillId="13" borderId="0" xfId="3" applyFill="1" applyBorder="1" applyProtection="1">
      <protection locked="0"/>
    </xf>
    <xf numFmtId="0" fontId="3" fillId="13" borderId="0" xfId="0" applyFont="1" applyFill="1" applyProtection="1">
      <protection locked="0"/>
    </xf>
    <xf numFmtId="1" fontId="0" fillId="12" borderId="0" xfId="0" applyNumberFormat="1" applyFill="1" applyAlignment="1" applyProtection="1">
      <alignment horizontal="left"/>
      <protection locked="0"/>
    </xf>
    <xf numFmtId="0" fontId="28" fillId="12" borderId="0" xfId="0" applyFont="1" applyFill="1" applyProtection="1">
      <protection locked="0"/>
    </xf>
    <xf numFmtId="0" fontId="19" fillId="12" borderId="0" xfId="0" applyFont="1" applyFill="1" applyAlignment="1" applyProtection="1">
      <alignment horizontal="center"/>
      <protection locked="0"/>
    </xf>
    <xf numFmtId="0" fontId="0" fillId="12" borderId="0" xfId="0" applyFill="1" applyProtection="1">
      <protection hidden="1"/>
    </xf>
    <xf numFmtId="0" fontId="19" fillId="15" borderId="0" xfId="0" applyFont="1" applyFill="1" applyAlignment="1" applyProtection="1">
      <alignment horizontal="center"/>
      <protection hidden="1"/>
    </xf>
    <xf numFmtId="9" fontId="28" fillId="16" borderId="0" xfId="2" applyFont="1" applyFill="1" applyBorder="1" applyProtection="1">
      <protection locked="0"/>
    </xf>
    <xf numFmtId="0" fontId="29" fillId="16" borderId="0" xfId="0" applyFont="1" applyFill="1" applyBorder="1" applyProtection="1">
      <protection locked="0"/>
    </xf>
    <xf numFmtId="0" fontId="28" fillId="17" borderId="0" xfId="0" applyFont="1" applyFill="1" applyBorder="1" applyProtection="1">
      <protection locked="0"/>
    </xf>
    <xf numFmtId="0" fontId="28" fillId="18" borderId="0" xfId="0" applyFont="1" applyFill="1" applyBorder="1" applyProtection="1">
      <protection locked="0"/>
    </xf>
    <xf numFmtId="0" fontId="1" fillId="13" borderId="0" xfId="1" applyFill="1" applyAlignment="1" applyProtection="1">
      <protection locked="0"/>
    </xf>
    <xf numFmtId="0" fontId="30" fillId="16" borderId="0" xfId="4" applyFont="1" applyFill="1" applyBorder="1" applyProtection="1">
      <protection locked="0"/>
    </xf>
    <xf numFmtId="0" fontId="30" fillId="16" borderId="0" xfId="4" applyFont="1" applyFill="1" applyBorder="1" applyAlignment="1" applyProtection="1">
      <alignment horizontal="center"/>
      <protection locked="0"/>
    </xf>
    <xf numFmtId="0" fontId="31" fillId="16" borderId="0" xfId="0" applyFont="1" applyFill="1" applyBorder="1" applyProtection="1">
      <protection locked="0"/>
    </xf>
    <xf numFmtId="0" fontId="32" fillId="18" borderId="0" xfId="4" applyFont="1" applyFill="1" applyBorder="1" applyProtection="1">
      <protection locked="0"/>
    </xf>
    <xf numFmtId="0" fontId="32" fillId="18" borderId="0" xfId="3" applyFont="1" applyFill="1" applyBorder="1" applyProtection="1">
      <protection locked="0"/>
    </xf>
    <xf numFmtId="0" fontId="28" fillId="16" borderId="0" xfId="3" applyFont="1" applyFill="1" applyBorder="1" applyProtection="1">
      <protection locked="0"/>
    </xf>
    <xf numFmtId="0" fontId="30" fillId="18" borderId="0" xfId="3" applyFont="1" applyFill="1" applyBorder="1" applyProtection="1">
      <protection locked="0"/>
    </xf>
    <xf numFmtId="0" fontId="32" fillId="18" borderId="0" xfId="0" applyFont="1" applyFill="1" applyBorder="1" applyProtection="1">
      <protection locked="0"/>
    </xf>
    <xf numFmtId="0" fontId="28" fillId="19" borderId="0" xfId="0" applyFont="1" applyFill="1" applyBorder="1" applyProtection="1">
      <protection locked="0"/>
    </xf>
    <xf numFmtId="9" fontId="28" fillId="17" borderId="0" xfId="2" applyFont="1" applyFill="1" applyBorder="1" applyProtection="1">
      <protection locked="0"/>
    </xf>
    <xf numFmtId="0" fontId="28" fillId="16" borderId="0" xfId="0" quotePrefix="1" applyFont="1" applyFill="1" applyBorder="1" applyProtection="1">
      <protection locked="0"/>
    </xf>
    <xf numFmtId="0" fontId="3" fillId="12" borderId="0" xfId="0" applyFont="1" applyFill="1" applyProtection="1">
      <protection locked="0"/>
    </xf>
    <xf numFmtId="0" fontId="1" fillId="12" borderId="0" xfId="1" applyFill="1" applyAlignment="1" applyProtection="1">
      <protection locked="0"/>
    </xf>
    <xf numFmtId="0" fontId="0" fillId="12" borderId="0" xfId="0" quotePrefix="1" applyFill="1" applyProtection="1">
      <protection locked="0"/>
    </xf>
    <xf numFmtId="0" fontId="9" fillId="12" borderId="0" xfId="0" applyFont="1" applyFill="1" applyAlignment="1" applyProtection="1">
      <alignment horizontal="left"/>
      <protection locked="0"/>
    </xf>
    <xf numFmtId="0" fontId="9" fillId="12" borderId="0" xfId="0" applyFont="1" applyFill="1" applyProtection="1">
      <protection locked="0"/>
    </xf>
    <xf numFmtId="0" fontId="21" fillId="12" borderId="0" xfId="0" applyFont="1" applyFill="1" applyProtection="1">
      <protection locked="0"/>
    </xf>
    <xf numFmtId="0" fontId="21" fillId="12" borderId="0" xfId="0" applyFont="1" applyFill="1" applyBorder="1" applyProtection="1">
      <protection locked="0"/>
    </xf>
    <xf numFmtId="9" fontId="28" fillId="17" borderId="0" xfId="2" applyFont="1" applyFill="1" applyBorder="1" applyProtection="1">
      <protection hidden="1"/>
    </xf>
    <xf numFmtId="0" fontId="28" fillId="21" borderId="0" xfId="0" applyFont="1" applyFill="1" applyBorder="1" applyProtection="1">
      <protection locked="0"/>
    </xf>
    <xf numFmtId="0" fontId="0" fillId="0" borderId="0" xfId="0" applyFont="1" applyFill="1"/>
    <xf numFmtId="0" fontId="28" fillId="21" borderId="0" xfId="0" applyFont="1" applyFill="1" applyBorder="1"/>
    <xf numFmtId="0" fontId="0" fillId="13" borderId="0" xfId="0" applyFill="1"/>
    <xf numFmtId="0" fontId="28" fillId="18" borderId="0" xfId="0" applyFont="1" applyFill="1" applyBorder="1"/>
    <xf numFmtId="0" fontId="28" fillId="17" borderId="0" xfId="0" applyFont="1" applyFill="1" applyBorder="1"/>
    <xf numFmtId="0" fontId="1" fillId="18" borderId="0" xfId="1" applyFill="1" applyBorder="1" applyAlignment="1" applyProtection="1"/>
    <xf numFmtId="0" fontId="0" fillId="22" borderId="0" xfId="0" applyFill="1" applyAlignment="1" applyProtection="1">
      <alignment horizontal="left"/>
      <protection locked="0"/>
    </xf>
    <xf numFmtId="0" fontId="0" fillId="0" borderId="0" xfId="0" applyFill="1" applyProtection="1">
      <protection locked="0"/>
    </xf>
    <xf numFmtId="0" fontId="19" fillId="0" borderId="0" xfId="0" applyFont="1" applyFill="1" applyProtection="1">
      <protection locked="0"/>
    </xf>
    <xf numFmtId="164" fontId="37" fillId="3" borderId="0" xfId="0" applyNumberFormat="1" applyFont="1" applyFill="1" applyAlignment="1" applyProtection="1">
      <alignment horizontal="center"/>
      <protection locked="0"/>
    </xf>
    <xf numFmtId="0" fontId="36" fillId="3" borderId="0" xfId="0" applyFont="1" applyFill="1" applyProtection="1">
      <protection locked="0"/>
    </xf>
    <xf numFmtId="0" fontId="37" fillId="3" borderId="0" xfId="0" applyFont="1" applyFill="1" applyAlignment="1" applyProtection="1">
      <alignment horizontal="center"/>
      <protection hidden="1"/>
    </xf>
    <xf numFmtId="0" fontId="39" fillId="3" borderId="0" xfId="0" applyFont="1" applyFill="1" applyProtection="1">
      <protection locked="0"/>
    </xf>
    <xf numFmtId="0" fontId="38" fillId="3" borderId="0" xfId="0" applyFont="1" applyFill="1" applyProtection="1">
      <protection locked="0"/>
    </xf>
    <xf numFmtId="0" fontId="1" fillId="21" borderId="0" xfId="1" applyFill="1" applyBorder="1" applyAlignment="1" applyProtection="1">
      <protection locked="0"/>
    </xf>
    <xf numFmtId="0" fontId="20" fillId="12" borderId="0" xfId="0" applyFont="1" applyFill="1" applyAlignment="1" applyProtection="1">
      <alignment horizontal="left" indent="1"/>
      <protection locked="0"/>
    </xf>
    <xf numFmtId="0" fontId="40" fillId="12" borderId="0" xfId="0" applyFont="1" applyFill="1" applyAlignment="1" applyProtection="1">
      <alignment horizontal="center"/>
      <protection locked="0"/>
    </xf>
    <xf numFmtId="0" fontId="0" fillId="12" borderId="0" xfId="0" applyFont="1" applyFill="1" applyAlignment="1" applyProtection="1">
      <alignment horizontal="left"/>
      <protection locked="0"/>
    </xf>
    <xf numFmtId="0" fontId="8" fillId="12" borderId="0" xfId="0" applyFont="1" applyFill="1" applyProtection="1">
      <protection locked="0"/>
    </xf>
    <xf numFmtId="0" fontId="0" fillId="12" borderId="0" xfId="0" applyFill="1" applyAlignment="1" applyProtection="1">
      <alignment horizontal="left"/>
      <protection locked="0"/>
    </xf>
    <xf numFmtId="0" fontId="0" fillId="12" borderId="0" xfId="0" applyFont="1" applyFill="1" applyProtection="1">
      <protection locked="0"/>
    </xf>
    <xf numFmtId="0" fontId="28" fillId="12" borderId="0" xfId="0" applyFont="1" applyFill="1" applyBorder="1" applyProtection="1">
      <protection locked="0"/>
    </xf>
    <xf numFmtId="0" fontId="6" fillId="12" borderId="0" xfId="0" applyFont="1" applyFill="1" applyProtection="1">
      <protection locked="0"/>
    </xf>
    <xf numFmtId="0" fontId="0" fillId="4" borderId="0" xfId="0" applyFill="1" applyAlignment="1" applyProtection="1">
      <alignment horizontal="center"/>
      <protection locked="0"/>
    </xf>
    <xf numFmtId="0" fontId="18" fillId="23" borderId="0" xfId="0" applyFont="1" applyFill="1" applyAlignment="1" applyProtection="1">
      <alignment horizontal="center"/>
      <protection hidden="1"/>
    </xf>
    <xf numFmtId="0" fontId="34" fillId="3" borderId="0" xfId="0" applyFont="1" applyFill="1" applyAlignment="1" applyProtection="1">
      <alignment horizontal="left"/>
      <protection locked="0"/>
    </xf>
    <xf numFmtId="0" fontId="41" fillId="3" borderId="0" xfId="0" applyFont="1" applyFill="1" applyAlignment="1">
      <alignment vertical="center"/>
    </xf>
    <xf numFmtId="0" fontId="0" fillId="12" borderId="0" xfId="0" applyFill="1" applyAlignment="1" applyProtection="1">
      <alignment horizontal="center"/>
      <protection hidden="1"/>
    </xf>
    <xf numFmtId="0" fontId="9" fillId="3" borderId="0" xfId="0" applyFont="1" applyFill="1" applyAlignment="1" applyProtection="1">
      <alignment horizontal="center"/>
      <protection locked="0"/>
    </xf>
    <xf numFmtId="0" fontId="19" fillId="3" borderId="0" xfId="0" applyFont="1" applyFill="1" applyAlignment="1" applyProtection="1">
      <alignment horizontal="left"/>
      <protection locked="0"/>
    </xf>
    <xf numFmtId="0" fontId="18" fillId="3" borderId="0" xfId="0" applyFont="1" applyFill="1" applyAlignment="1" applyProtection="1">
      <alignment horizontal="left"/>
      <protection locked="0"/>
    </xf>
    <xf numFmtId="0" fontId="19" fillId="4" borderId="0" xfId="0" applyFont="1" applyFill="1" applyProtection="1">
      <protection locked="0"/>
    </xf>
    <xf numFmtId="0" fontId="2" fillId="4" borderId="0" xfId="0" applyFont="1" applyFill="1" applyProtection="1">
      <protection locked="0"/>
    </xf>
    <xf numFmtId="0" fontId="3" fillId="4" borderId="0" xfId="0" applyFont="1" applyFill="1" applyProtection="1">
      <protection locked="0"/>
    </xf>
    <xf numFmtId="0" fontId="11" fillId="4" borderId="0" xfId="0" applyFont="1" applyFill="1" applyProtection="1">
      <protection locked="0"/>
    </xf>
    <xf numFmtId="0" fontId="0" fillId="4" borderId="0" xfId="0" applyFont="1" applyFill="1" applyProtection="1">
      <protection locked="0"/>
    </xf>
    <xf numFmtId="0" fontId="26" fillId="4" borderId="0" xfId="0" applyFont="1" applyFill="1" applyProtection="1">
      <protection locked="0"/>
    </xf>
    <xf numFmtId="0" fontId="0" fillId="4" borderId="0" xfId="0" applyFill="1" applyBorder="1" applyProtection="1">
      <protection locked="0"/>
    </xf>
    <xf numFmtId="0" fontId="4" fillId="2" borderId="0" xfId="0" applyFont="1" applyFill="1" applyAlignment="1">
      <alignment horizontal="left" indent="5"/>
    </xf>
    <xf numFmtId="0" fontId="9" fillId="2" borderId="0" xfId="0" applyFont="1" applyFill="1"/>
    <xf numFmtId="0" fontId="10" fillId="2" borderId="0" xfId="0" applyFont="1" applyFill="1"/>
    <xf numFmtId="0" fontId="0" fillId="2" borderId="0" xfId="0" applyFont="1" applyFill="1" applyAlignment="1">
      <alignment horizontal="left" vertical="center" indent="5"/>
    </xf>
    <xf numFmtId="0" fontId="9" fillId="2" borderId="0" xfId="0" applyFont="1" applyFill="1" applyAlignment="1">
      <alignment horizontal="left" vertical="center" indent="5"/>
    </xf>
    <xf numFmtId="0" fontId="9" fillId="5" borderId="0" xfId="0" applyFont="1" applyFill="1" applyProtection="1">
      <protection locked="0"/>
    </xf>
    <xf numFmtId="0" fontId="10" fillId="5" borderId="0" xfId="0" applyFont="1" applyFill="1"/>
    <xf numFmtId="0" fontId="10" fillId="5" borderId="0" xfId="0" applyFont="1" applyFill="1" applyAlignment="1">
      <alignment vertical="center"/>
    </xf>
    <xf numFmtId="0" fontId="1" fillId="5" borderId="0" xfId="1" applyFill="1" applyAlignment="1" applyProtection="1">
      <alignment horizontal="center"/>
      <protection locked="0"/>
    </xf>
    <xf numFmtId="0" fontId="42" fillId="5" borderId="0" xfId="1" applyFont="1" applyFill="1" applyAlignment="1" applyProtection="1">
      <protection locked="0"/>
    </xf>
    <xf numFmtId="0" fontId="10" fillId="3" borderId="0" xfId="0" applyFont="1" applyFill="1"/>
    <xf numFmtId="0" fontId="10" fillId="3" borderId="0" xfId="0" applyFont="1" applyFill="1" applyAlignment="1">
      <alignment vertical="center"/>
    </xf>
    <xf numFmtId="0" fontId="10" fillId="3" borderId="0" xfId="0" applyFont="1" applyFill="1" applyProtection="1">
      <protection locked="0"/>
    </xf>
    <xf numFmtId="0" fontId="1" fillId="3" borderId="0" xfId="1" applyFill="1" applyAlignment="1" applyProtection="1">
      <alignment horizontal="center"/>
      <protection locked="0"/>
    </xf>
    <xf numFmtId="0" fontId="43" fillId="3" borderId="0" xfId="1" applyFont="1" applyFill="1" applyBorder="1" applyAlignment="1" applyProtection="1">
      <protection locked="0"/>
    </xf>
    <xf numFmtId="0" fontId="44" fillId="3" borderId="0" xfId="1" applyFont="1" applyFill="1" applyAlignment="1" applyProtection="1">
      <protection locked="0"/>
    </xf>
    <xf numFmtId="0" fontId="43" fillId="6" borderId="0" xfId="1" applyFont="1" applyFill="1" applyBorder="1" applyAlignment="1" applyProtection="1">
      <protection locked="0"/>
    </xf>
    <xf numFmtId="0" fontId="44" fillId="6" borderId="0" xfId="1" applyFont="1" applyFill="1" applyAlignment="1" applyProtection="1">
      <protection locked="0"/>
    </xf>
    <xf numFmtId="0" fontId="8" fillId="6" borderId="0" xfId="0" applyFont="1" applyFill="1" applyProtection="1">
      <protection locked="0"/>
    </xf>
    <xf numFmtId="0" fontId="45" fillId="6" borderId="0" xfId="0" applyFont="1" applyFill="1" applyBorder="1" applyAlignment="1" applyProtection="1">
      <alignment horizontal="left"/>
      <protection locked="0"/>
    </xf>
    <xf numFmtId="0" fontId="9" fillId="3" borderId="0" xfId="0" applyFont="1" applyFill="1" applyAlignment="1">
      <alignment vertical="center"/>
    </xf>
    <xf numFmtId="0" fontId="9" fillId="3" borderId="0" xfId="0" applyFont="1" applyFill="1"/>
    <xf numFmtId="0" fontId="9" fillId="3" borderId="0" xfId="0" applyFont="1" applyFill="1" applyAlignment="1" applyProtection="1">
      <alignment horizontal="left" indent="1"/>
      <protection locked="0"/>
    </xf>
    <xf numFmtId="0" fontId="10" fillId="3" borderId="0" xfId="1" applyFont="1" applyFill="1" applyBorder="1" applyAlignment="1" applyProtection="1">
      <protection locked="0"/>
    </xf>
    <xf numFmtId="0" fontId="19" fillId="6" borderId="0" xfId="0" applyFont="1" applyFill="1" applyAlignment="1">
      <alignment vertical="center"/>
    </xf>
    <xf numFmtId="0" fontId="51" fillId="3" borderId="0" xfId="1" applyFont="1" applyFill="1" applyAlignment="1" applyProtection="1">
      <protection locked="0"/>
    </xf>
    <xf numFmtId="0" fontId="1" fillId="3" borderId="0" xfId="1" applyFill="1" applyAlignment="1" applyProtection="1"/>
    <xf numFmtId="0" fontId="0" fillId="6" borderId="0" xfId="0" applyFill="1" applyAlignment="1" applyProtection="1">
      <alignment horizontal="center"/>
      <protection locked="0"/>
    </xf>
    <xf numFmtId="0" fontId="0" fillId="13" borderId="0" xfId="0" applyFill="1" applyAlignment="1" applyProtection="1">
      <alignment horizontal="center"/>
      <protection locked="0"/>
    </xf>
    <xf numFmtId="0" fontId="26" fillId="3" borderId="0" xfId="0" applyFont="1" applyFill="1" applyProtection="1">
      <protection locked="0"/>
    </xf>
    <xf numFmtId="0" fontId="0" fillId="3" borderId="0" xfId="0" applyFont="1" applyFill="1" applyAlignment="1">
      <alignment vertical="center"/>
    </xf>
    <xf numFmtId="0" fontId="0" fillId="5" borderId="0" xfId="0" applyFill="1"/>
    <xf numFmtId="0" fontId="8" fillId="5" borderId="0" xfId="0" applyFont="1" applyFill="1" applyBorder="1" applyAlignment="1" applyProtection="1">
      <alignment vertical="center"/>
      <protection locked="0"/>
    </xf>
    <xf numFmtId="0" fontId="10" fillId="5" borderId="0" xfId="0" applyFont="1" applyFill="1" applyBorder="1" applyAlignment="1" applyProtection="1">
      <alignment vertical="center"/>
      <protection locked="0"/>
    </xf>
    <xf numFmtId="0" fontId="0" fillId="5" borderId="0" xfId="0" applyFill="1" applyAlignment="1" applyProtection="1">
      <alignment vertical="center"/>
      <protection locked="0"/>
    </xf>
    <xf numFmtId="0" fontId="0" fillId="3" borderId="0" xfId="0" applyFill="1"/>
    <xf numFmtId="0" fontId="36" fillId="6" borderId="0" xfId="0" applyFont="1" applyFill="1" applyProtection="1">
      <protection locked="0"/>
    </xf>
    <xf numFmtId="0" fontId="0" fillId="0" borderId="0" xfId="0" applyFill="1" applyBorder="1" applyAlignment="1" applyProtection="1">
      <alignment horizontal="left"/>
      <protection locked="0"/>
    </xf>
    <xf numFmtId="0" fontId="0" fillId="0" borderId="0" xfId="0" applyFill="1" applyBorder="1" applyProtection="1">
      <protection locked="0"/>
    </xf>
    <xf numFmtId="0" fontId="0" fillId="0" borderId="0" xfId="0" applyBorder="1" applyAlignment="1" applyProtection="1">
      <alignment horizontal="left"/>
      <protection locked="0"/>
    </xf>
    <xf numFmtId="0" fontId="0" fillId="0" borderId="0" xfId="0" applyBorder="1" applyProtection="1">
      <protection locked="0"/>
    </xf>
    <xf numFmtId="0" fontId="19" fillId="7" borderId="0" xfId="0" applyFont="1" applyFill="1" applyBorder="1" applyAlignment="1" applyProtection="1">
      <alignment horizontal="left"/>
      <protection locked="0"/>
    </xf>
    <xf numFmtId="0" fontId="48" fillId="7" borderId="0" xfId="1" applyFont="1" applyFill="1" applyBorder="1" applyAlignment="1" applyProtection="1">
      <protection locked="0"/>
    </xf>
    <xf numFmtId="0" fontId="46" fillId="7" borderId="0" xfId="1" applyFont="1" applyFill="1" applyAlignment="1" applyProtection="1">
      <protection locked="0"/>
    </xf>
    <xf numFmtId="0" fontId="47" fillId="7" borderId="0" xfId="0" applyFont="1" applyFill="1" applyProtection="1">
      <protection locked="0"/>
    </xf>
    <xf numFmtId="0" fontId="19" fillId="7" borderId="0" xfId="0" applyFont="1" applyFill="1"/>
    <xf numFmtId="0" fontId="18" fillId="7" borderId="0" xfId="1" applyFont="1" applyFill="1" applyBorder="1" applyAlignment="1" applyProtection="1">
      <protection locked="0"/>
    </xf>
    <xf numFmtId="0" fontId="49" fillId="7" borderId="0" xfId="1" applyFont="1" applyFill="1" applyAlignment="1" applyProtection="1">
      <protection locked="0"/>
    </xf>
    <xf numFmtId="0" fontId="45" fillId="7" borderId="0" xfId="0" applyFont="1" applyFill="1" applyProtection="1">
      <protection locked="0"/>
    </xf>
    <xf numFmtId="0" fontId="18" fillId="7" borderId="0" xfId="0" applyFont="1" applyFill="1"/>
    <xf numFmtId="0" fontId="50" fillId="7" borderId="0" xfId="1" applyFont="1" applyFill="1" applyAlignment="1" applyProtection="1">
      <protection locked="0"/>
    </xf>
    <xf numFmtId="0" fontId="9" fillId="3" borderId="0" xfId="0" applyFont="1" applyFill="1" applyAlignment="1" applyProtection="1">
      <protection locked="0"/>
    </xf>
    <xf numFmtId="0" fontId="9" fillId="3" borderId="0" xfId="1" applyFont="1" applyFill="1" applyBorder="1" applyAlignment="1" applyProtection="1">
      <protection locked="0"/>
    </xf>
    <xf numFmtId="0" fontId="19" fillId="6" borderId="0" xfId="0" applyFont="1" applyFill="1" applyAlignment="1" applyProtection="1">
      <alignment horizontal="center"/>
      <protection locked="0"/>
    </xf>
    <xf numFmtId="0" fontId="26" fillId="4" borderId="0" xfId="0" applyFont="1" applyFill="1" applyAlignment="1" applyProtection="1">
      <alignment horizontal="center" vertical="top"/>
      <protection locked="0"/>
    </xf>
    <xf numFmtId="0" fontId="52" fillId="3" borderId="0" xfId="1" applyFont="1" applyFill="1" applyAlignment="1" applyProtection="1">
      <protection locked="0"/>
    </xf>
    <xf numFmtId="0" fontId="26" fillId="4" borderId="0" xfId="0" applyFont="1" applyFill="1" applyProtection="1">
      <protection locked="0" hidden="1"/>
    </xf>
    <xf numFmtId="0" fontId="52" fillId="3" borderId="0" xfId="1" applyFont="1" applyFill="1" applyBorder="1" applyAlignment="1" applyProtection="1">
      <protection locked="0"/>
    </xf>
    <xf numFmtId="0" fontId="43" fillId="3" borderId="0" xfId="1" applyFont="1" applyFill="1" applyAlignment="1" applyProtection="1">
      <protection locked="0"/>
    </xf>
    <xf numFmtId="0" fontId="0" fillId="13" borderId="0" xfId="3" applyFont="1" applyFill="1" applyBorder="1" applyProtection="1">
      <protection locked="0"/>
    </xf>
    <xf numFmtId="0" fontId="19" fillId="3" borderId="0" xfId="0" applyFont="1" applyFill="1" applyBorder="1" applyAlignment="1" applyProtection="1">
      <alignment horizontal="left"/>
      <protection locked="0"/>
    </xf>
    <xf numFmtId="0" fontId="18" fillId="3" borderId="0" xfId="0" applyFont="1" applyFill="1" applyBorder="1" applyAlignment="1" applyProtection="1">
      <alignment horizontal="left"/>
      <protection locked="0"/>
    </xf>
    <xf numFmtId="0" fontId="18" fillId="3" borderId="0" xfId="0" applyFont="1" applyFill="1" applyBorder="1" applyProtection="1">
      <protection locked="0"/>
    </xf>
    <xf numFmtId="0" fontId="19" fillId="3" borderId="0" xfId="0" applyFont="1" applyFill="1" applyBorder="1" applyProtection="1">
      <protection locked="0"/>
    </xf>
    <xf numFmtId="0" fontId="53" fillId="3" borderId="0" xfId="0" applyFont="1" applyFill="1" applyAlignment="1">
      <alignment vertical="center"/>
    </xf>
    <xf numFmtId="0" fontId="57" fillId="3" borderId="0" xfId="1" applyFont="1" applyFill="1" applyAlignment="1" applyProtection="1">
      <protection locked="0"/>
    </xf>
    <xf numFmtId="0" fontId="8" fillId="3" borderId="0" xfId="0" applyFont="1" applyFill="1" applyAlignment="1">
      <alignment vertical="center"/>
    </xf>
    <xf numFmtId="0" fontId="59" fillId="3" borderId="0" xfId="0" applyFont="1" applyFill="1"/>
    <xf numFmtId="0" fontId="28" fillId="12" borderId="0" xfId="3" applyFont="1" applyFill="1" applyBorder="1" applyProtection="1">
      <protection locked="0"/>
    </xf>
    <xf numFmtId="0" fontId="30" fillId="12" borderId="0" xfId="3" applyFont="1" applyFill="1" applyBorder="1" applyProtection="1">
      <protection locked="0"/>
    </xf>
    <xf numFmtId="0" fontId="30" fillId="12" borderId="0" xfId="3" applyFont="1" applyFill="1" applyBorder="1" applyAlignment="1" applyProtection="1">
      <alignment horizontal="center"/>
      <protection locked="0"/>
    </xf>
    <xf numFmtId="0" fontId="28" fillId="12" borderId="0" xfId="0" applyFont="1" applyFill="1" applyBorder="1" applyAlignment="1" applyProtection="1">
      <alignment horizontal="center"/>
      <protection locked="0"/>
    </xf>
    <xf numFmtId="0" fontId="3" fillId="0" borderId="0" xfId="0" applyFont="1" applyFill="1" applyProtection="1">
      <protection locked="0"/>
    </xf>
    <xf numFmtId="0" fontId="3" fillId="0" borderId="0" xfId="3"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0" fillId="0" borderId="0" xfId="0" quotePrefix="1" applyFill="1" applyProtection="1">
      <protection locked="0"/>
    </xf>
    <xf numFmtId="0" fontId="27" fillId="0" borderId="0" xfId="3" applyFill="1" applyBorder="1" applyAlignment="1" applyProtection="1">
      <alignment horizontal="center"/>
      <protection locked="0"/>
    </xf>
    <xf numFmtId="0" fontId="0" fillId="0" borderId="0" xfId="0" applyFill="1" applyAlignment="1" applyProtection="1">
      <alignment horizontal="center"/>
      <protection locked="0"/>
    </xf>
    <xf numFmtId="0" fontId="3" fillId="12" borderId="0" xfId="0" quotePrefix="1" applyFont="1" applyFill="1" applyProtection="1">
      <protection locked="0"/>
    </xf>
    <xf numFmtId="0" fontId="19" fillId="4" borderId="0" xfId="0" applyFont="1" applyFill="1" applyProtection="1">
      <protection locked="0" hidden="1"/>
    </xf>
    <xf numFmtId="0" fontId="9" fillId="0" borderId="0" xfId="0" applyFont="1" applyFill="1" applyAlignment="1" applyProtection="1">
      <alignment horizontal="center"/>
      <protection locked="0"/>
    </xf>
    <xf numFmtId="0" fontId="28" fillId="24" borderId="0" xfId="0" applyFont="1" applyFill="1" applyBorder="1" applyProtection="1">
      <protection locked="0"/>
    </xf>
    <xf numFmtId="1" fontId="0" fillId="12" borderId="0" xfId="0" applyNumberFormat="1" applyFill="1" applyAlignment="1" applyProtection="1">
      <alignment horizontal="center"/>
      <protection hidden="1"/>
    </xf>
    <xf numFmtId="0" fontId="3" fillId="13" borderId="0" xfId="0" quotePrefix="1" applyFont="1" applyFill="1" applyProtection="1">
      <protection locked="0"/>
    </xf>
    <xf numFmtId="0" fontId="32" fillId="21" borderId="0" xfId="0" applyFont="1" applyFill="1" applyBorder="1" applyProtection="1">
      <protection locked="0"/>
    </xf>
    <xf numFmtId="0" fontId="32" fillId="21" borderId="0" xfId="3" applyFont="1" applyFill="1" applyBorder="1" applyProtection="1">
      <protection locked="0"/>
    </xf>
    <xf numFmtId="0" fontId="34" fillId="3" borderId="0" xfId="0" applyFont="1" applyFill="1" applyProtection="1">
      <protection locked="0"/>
    </xf>
    <xf numFmtId="0" fontId="34" fillId="3" borderId="0" xfId="0" applyFont="1" applyFill="1" applyAlignment="1" applyProtection="1">
      <alignment horizontal="center"/>
      <protection hidden="1"/>
    </xf>
    <xf numFmtId="0" fontId="1" fillId="22" borderId="0" xfId="1" applyFill="1" applyAlignment="1" applyProtection="1">
      <alignment horizontal="center"/>
    </xf>
    <xf numFmtId="0" fontId="1" fillId="25" borderId="0" xfId="1" applyFill="1" applyAlignment="1" applyProtection="1"/>
    <xf numFmtId="0" fontId="0" fillId="25" borderId="0" xfId="0" applyFill="1"/>
    <xf numFmtId="0" fontId="1" fillId="25" borderId="0" xfId="1" applyFill="1" applyAlignment="1" applyProtection="1">
      <protection locked="0"/>
    </xf>
    <xf numFmtId="0" fontId="0" fillId="2" borderId="0" xfId="0" applyFont="1" applyFill="1" applyAlignment="1">
      <alignment horizontal="left" vertical="center" indent="2"/>
    </xf>
    <xf numFmtId="0" fontId="9" fillId="2" borderId="0" xfId="0" applyFont="1" applyFill="1" applyAlignment="1">
      <alignment horizontal="left" vertical="center" indent="2"/>
    </xf>
    <xf numFmtId="20" fontId="8" fillId="3" borderId="0" xfId="0" applyNumberFormat="1" applyFont="1" applyFill="1" applyBorder="1" applyProtection="1">
      <protection locked="0"/>
    </xf>
    <xf numFmtId="0" fontId="9" fillId="6" borderId="0" xfId="0" applyFont="1" applyFill="1" applyAlignment="1" applyProtection="1">
      <alignment horizontal="center"/>
      <protection locked="0"/>
    </xf>
    <xf numFmtId="0" fontId="14" fillId="3" borderId="0" xfId="1" applyFont="1" applyFill="1" applyAlignment="1" applyProtection="1">
      <protection locked="0"/>
    </xf>
    <xf numFmtId="0" fontId="14" fillId="25" borderId="0" xfId="1" applyFont="1" applyFill="1" applyAlignment="1" applyProtection="1"/>
    <xf numFmtId="0" fontId="0" fillId="3" borderId="0" xfId="0" applyFont="1" applyFill="1" applyAlignment="1">
      <alignment horizontal="left" vertical="center" indent="5"/>
    </xf>
    <xf numFmtId="0" fontId="9" fillId="3" borderId="0" xfId="0" applyFont="1" applyFill="1" applyAlignment="1">
      <alignment horizontal="left" vertical="center" indent="5"/>
    </xf>
    <xf numFmtId="0" fontId="14" fillId="3" borderId="0" xfId="1" applyFont="1" applyFill="1" applyAlignment="1" applyProtection="1"/>
    <xf numFmtId="0" fontId="0" fillId="25" borderId="0" xfId="0" applyFill="1" applyProtection="1">
      <protection locked="0"/>
    </xf>
    <xf numFmtId="0" fontId="34" fillId="25" borderId="0" xfId="0" applyFont="1" applyFill="1" applyProtection="1">
      <protection locked="0"/>
    </xf>
    <xf numFmtId="0" fontId="0" fillId="25" borderId="0" xfId="0" applyFont="1" applyFill="1" applyAlignment="1">
      <alignment vertical="center"/>
    </xf>
    <xf numFmtId="0" fontId="18" fillId="25" borderId="0" xfId="0" applyFont="1" applyFill="1" applyAlignment="1" applyProtection="1">
      <alignment horizontal="center"/>
      <protection hidden="1"/>
    </xf>
    <xf numFmtId="0" fontId="63" fillId="6" borderId="0" xfId="0" applyFont="1" applyFill="1"/>
    <xf numFmtId="0" fontId="26" fillId="3" borderId="0" xfId="0" applyFont="1" applyFill="1" applyAlignment="1" applyProtection="1">
      <alignment horizontal="center"/>
      <protection hidden="1"/>
    </xf>
    <xf numFmtId="0" fontId="54" fillId="18" borderId="0" xfId="0" applyFont="1" applyFill="1" applyBorder="1" applyProtection="1">
      <protection locked="0"/>
    </xf>
    <xf numFmtId="0" fontId="62" fillId="22" borderId="0" xfId="1" applyFont="1" applyFill="1" applyAlignment="1" applyProtection="1">
      <protection locked="0"/>
    </xf>
    <xf numFmtId="0" fontId="64" fillId="3" borderId="0" xfId="0" applyFont="1" applyFill="1" applyProtection="1">
      <protection locked="0"/>
    </xf>
    <xf numFmtId="0" fontId="65" fillId="25" borderId="0" xfId="1" applyFont="1" applyFill="1" applyAlignment="1" applyProtection="1"/>
  </cellXfs>
  <cellStyles count="5">
    <cellStyle name="20% - Accent6" xfId="3" builtinId="50"/>
    <cellStyle name="40% - Accent6" xfId="4" builtinId="51"/>
    <cellStyle name="Hyperlink" xfId="1" builtinId="8"/>
    <cellStyle name="Procent" xfId="2" builtinId="5"/>
    <cellStyle name="Standaard" xfId="0" builtinId="0"/>
  </cellStyles>
  <dxfs count="6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9" defaultPivotStyle="PivotStyleLight16"/>
  <colors>
    <mruColors>
      <color rgb="FF0033CC"/>
      <color rgb="FF92CDD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152399</xdr:colOff>
      <xdr:row>34</xdr:row>
      <xdr:rowOff>21007</xdr:rowOff>
    </xdr:from>
    <xdr:to>
      <xdr:col>2</xdr:col>
      <xdr:colOff>530732</xdr:colOff>
      <xdr:row>35</xdr:row>
      <xdr:rowOff>8381</xdr:rowOff>
    </xdr:to>
    <xdr:sp macro="" textlink="">
      <xdr:nvSpPr>
        <xdr:cNvPr id="2" name="PIJL-RECHTS 1">
          <a:extLst>
            <a:ext uri="{FF2B5EF4-FFF2-40B4-BE49-F238E27FC236}">
              <a16:creationId xmlns="" xmlns:a16="http://schemas.microsoft.com/office/drawing/2014/main" id="{00000000-0008-0000-0000-000002000000}"/>
            </a:ext>
          </a:extLst>
        </xdr:cNvPr>
        <xdr:cNvSpPr/>
      </xdr:nvSpPr>
      <xdr:spPr>
        <a:xfrm>
          <a:off x="1371599" y="6793282"/>
          <a:ext cx="378333" cy="187399"/>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2</xdr:col>
      <xdr:colOff>161924</xdr:colOff>
      <xdr:row>37</xdr:row>
      <xdr:rowOff>11482</xdr:rowOff>
    </xdr:from>
    <xdr:to>
      <xdr:col>2</xdr:col>
      <xdr:colOff>540257</xdr:colOff>
      <xdr:row>38</xdr:row>
      <xdr:rowOff>8381</xdr:rowOff>
    </xdr:to>
    <xdr:sp macro="" textlink="">
      <xdr:nvSpPr>
        <xdr:cNvPr id="3" name="PIJL-RECHTS 2">
          <a:extLst>
            <a:ext uri="{FF2B5EF4-FFF2-40B4-BE49-F238E27FC236}">
              <a16:creationId xmlns="" xmlns:a16="http://schemas.microsoft.com/office/drawing/2014/main" id="{00000000-0008-0000-0000-000003000000}"/>
            </a:ext>
          </a:extLst>
        </xdr:cNvPr>
        <xdr:cNvSpPr/>
      </xdr:nvSpPr>
      <xdr:spPr>
        <a:xfrm>
          <a:off x="1381124" y="7174282"/>
          <a:ext cx="378333" cy="187399"/>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2</xdr:col>
      <xdr:colOff>161924</xdr:colOff>
      <xdr:row>43</xdr:row>
      <xdr:rowOff>1957</xdr:rowOff>
    </xdr:from>
    <xdr:to>
      <xdr:col>2</xdr:col>
      <xdr:colOff>540257</xdr:colOff>
      <xdr:row>43</xdr:row>
      <xdr:rowOff>189356</xdr:rowOff>
    </xdr:to>
    <xdr:sp macro="" textlink="">
      <xdr:nvSpPr>
        <xdr:cNvPr id="4" name="PIJL-RECHTS 3">
          <a:extLst>
            <a:ext uri="{FF2B5EF4-FFF2-40B4-BE49-F238E27FC236}">
              <a16:creationId xmlns="" xmlns:a16="http://schemas.microsoft.com/office/drawing/2014/main" id="{00000000-0008-0000-0000-000004000000}"/>
            </a:ext>
          </a:extLst>
        </xdr:cNvPr>
        <xdr:cNvSpPr/>
      </xdr:nvSpPr>
      <xdr:spPr>
        <a:xfrm>
          <a:off x="1381124" y="8117257"/>
          <a:ext cx="378333" cy="187399"/>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49469</xdr:colOff>
      <xdr:row>7</xdr:row>
      <xdr:rowOff>85725</xdr:rowOff>
    </xdr:from>
    <xdr:to>
      <xdr:col>16</xdr:col>
      <xdr:colOff>333375</xdr:colOff>
      <xdr:row>8</xdr:row>
      <xdr:rowOff>28575</xdr:rowOff>
    </xdr:to>
    <xdr:sp macro="" textlink="">
      <xdr:nvSpPr>
        <xdr:cNvPr id="2" name="PIJL-RECHTS 1">
          <a:extLst>
            <a:ext uri="{FF2B5EF4-FFF2-40B4-BE49-F238E27FC236}">
              <a16:creationId xmlns="" xmlns:a16="http://schemas.microsoft.com/office/drawing/2014/main" id="{00000000-0008-0000-0100-000002000000}"/>
            </a:ext>
          </a:extLst>
        </xdr:cNvPr>
        <xdr:cNvSpPr/>
      </xdr:nvSpPr>
      <xdr:spPr>
        <a:xfrm>
          <a:off x="9098219" y="15716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58994</xdr:colOff>
      <xdr:row>8</xdr:row>
      <xdr:rowOff>28575</xdr:rowOff>
    </xdr:from>
    <xdr:to>
      <xdr:col>16</xdr:col>
      <xdr:colOff>342900</xdr:colOff>
      <xdr:row>9</xdr:row>
      <xdr:rowOff>28575</xdr:rowOff>
    </xdr:to>
    <xdr:sp macro="" textlink="">
      <xdr:nvSpPr>
        <xdr:cNvPr id="4" name="PIJL-RECHTS 3">
          <a:extLst>
            <a:ext uri="{FF2B5EF4-FFF2-40B4-BE49-F238E27FC236}">
              <a16:creationId xmlns="" xmlns:a16="http://schemas.microsoft.com/office/drawing/2014/main" id="{00000000-0008-0000-0100-000004000000}"/>
            </a:ext>
          </a:extLst>
        </xdr:cNvPr>
        <xdr:cNvSpPr/>
      </xdr:nvSpPr>
      <xdr:spPr>
        <a:xfrm>
          <a:off x="9202994" y="177165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47625</xdr:colOff>
      <xdr:row>84</xdr:row>
      <xdr:rowOff>28576</xdr:rowOff>
    </xdr:from>
    <xdr:to>
      <xdr:col>16</xdr:col>
      <xdr:colOff>304800</xdr:colOff>
      <xdr:row>85</xdr:row>
      <xdr:rowOff>19268</xdr:rowOff>
    </xdr:to>
    <xdr:sp macro="" textlink="">
      <xdr:nvSpPr>
        <xdr:cNvPr id="5" name="PIJL-RECHTS 4">
          <a:extLst>
            <a:ext uri="{FF2B5EF4-FFF2-40B4-BE49-F238E27FC236}">
              <a16:creationId xmlns="" xmlns:a16="http://schemas.microsoft.com/office/drawing/2014/main" id="{00000000-0008-0000-0100-000005000000}"/>
            </a:ext>
          </a:extLst>
        </xdr:cNvPr>
        <xdr:cNvSpPr/>
      </xdr:nvSpPr>
      <xdr:spPr>
        <a:xfrm>
          <a:off x="9134475" y="8010526"/>
          <a:ext cx="257175" cy="181192"/>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57150</xdr:colOff>
      <xdr:row>85</xdr:row>
      <xdr:rowOff>38100</xdr:rowOff>
    </xdr:from>
    <xdr:to>
      <xdr:col>16</xdr:col>
      <xdr:colOff>304800</xdr:colOff>
      <xdr:row>86</xdr:row>
      <xdr:rowOff>22081</xdr:rowOff>
    </xdr:to>
    <xdr:sp macro="" textlink="">
      <xdr:nvSpPr>
        <xdr:cNvPr id="6" name="PIJL-RECHTS 5">
          <a:extLst>
            <a:ext uri="{FF2B5EF4-FFF2-40B4-BE49-F238E27FC236}">
              <a16:creationId xmlns="" xmlns:a16="http://schemas.microsoft.com/office/drawing/2014/main" id="{00000000-0008-0000-0100-000006000000}"/>
            </a:ext>
          </a:extLst>
        </xdr:cNvPr>
        <xdr:cNvSpPr/>
      </xdr:nvSpPr>
      <xdr:spPr>
        <a:xfrm>
          <a:off x="9144000" y="8210550"/>
          <a:ext cx="247650" cy="17448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47625</xdr:colOff>
      <xdr:row>109</xdr:row>
      <xdr:rowOff>28576</xdr:rowOff>
    </xdr:from>
    <xdr:to>
      <xdr:col>16</xdr:col>
      <xdr:colOff>304800</xdr:colOff>
      <xdr:row>110</xdr:row>
      <xdr:rowOff>19268</xdr:rowOff>
    </xdr:to>
    <xdr:sp macro="" textlink="">
      <xdr:nvSpPr>
        <xdr:cNvPr id="8" name="PIJL-RECHTS 7">
          <a:extLst>
            <a:ext uri="{FF2B5EF4-FFF2-40B4-BE49-F238E27FC236}">
              <a16:creationId xmlns="" xmlns:a16="http://schemas.microsoft.com/office/drawing/2014/main" id="{00000000-0008-0000-0100-000008000000}"/>
            </a:ext>
          </a:extLst>
        </xdr:cNvPr>
        <xdr:cNvSpPr/>
      </xdr:nvSpPr>
      <xdr:spPr>
        <a:xfrm>
          <a:off x="9134475" y="8010526"/>
          <a:ext cx="257175" cy="181192"/>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57150</xdr:colOff>
      <xdr:row>110</xdr:row>
      <xdr:rowOff>38100</xdr:rowOff>
    </xdr:from>
    <xdr:to>
      <xdr:col>16</xdr:col>
      <xdr:colOff>304800</xdr:colOff>
      <xdr:row>111</xdr:row>
      <xdr:rowOff>22081</xdr:rowOff>
    </xdr:to>
    <xdr:sp macro="" textlink="">
      <xdr:nvSpPr>
        <xdr:cNvPr id="9" name="PIJL-RECHTS 8">
          <a:extLst>
            <a:ext uri="{FF2B5EF4-FFF2-40B4-BE49-F238E27FC236}">
              <a16:creationId xmlns="" xmlns:a16="http://schemas.microsoft.com/office/drawing/2014/main" id="{00000000-0008-0000-0100-000009000000}"/>
            </a:ext>
          </a:extLst>
        </xdr:cNvPr>
        <xdr:cNvSpPr/>
      </xdr:nvSpPr>
      <xdr:spPr>
        <a:xfrm>
          <a:off x="9144000" y="8210550"/>
          <a:ext cx="247650" cy="174481"/>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76200</xdr:colOff>
      <xdr:row>111</xdr:row>
      <xdr:rowOff>47626</xdr:rowOff>
    </xdr:from>
    <xdr:to>
      <xdr:col>16</xdr:col>
      <xdr:colOff>319548</xdr:colOff>
      <xdr:row>112</xdr:row>
      <xdr:rowOff>28576</xdr:rowOff>
    </xdr:to>
    <xdr:sp macro="" textlink="">
      <xdr:nvSpPr>
        <xdr:cNvPr id="10" name="PIJL-RECHTS 9">
          <a:extLst>
            <a:ext uri="{FF2B5EF4-FFF2-40B4-BE49-F238E27FC236}">
              <a16:creationId xmlns="" xmlns:a16="http://schemas.microsoft.com/office/drawing/2014/main" id="{00000000-0008-0000-0100-00000A000000}"/>
            </a:ext>
          </a:extLst>
        </xdr:cNvPr>
        <xdr:cNvSpPr/>
      </xdr:nvSpPr>
      <xdr:spPr>
        <a:xfrm>
          <a:off x="9163050" y="8410576"/>
          <a:ext cx="243348" cy="17145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47625</xdr:colOff>
      <xdr:row>109</xdr:row>
      <xdr:rowOff>28576</xdr:rowOff>
    </xdr:from>
    <xdr:to>
      <xdr:col>16</xdr:col>
      <xdr:colOff>304800</xdr:colOff>
      <xdr:row>110</xdr:row>
      <xdr:rowOff>19268</xdr:rowOff>
    </xdr:to>
    <xdr:sp macro="" textlink="">
      <xdr:nvSpPr>
        <xdr:cNvPr id="11" name="PIJL-RECHTS 10">
          <a:extLst>
            <a:ext uri="{FF2B5EF4-FFF2-40B4-BE49-F238E27FC236}">
              <a16:creationId xmlns="" xmlns:a16="http://schemas.microsoft.com/office/drawing/2014/main" id="{00000000-0008-0000-0100-00000B000000}"/>
            </a:ext>
          </a:extLst>
        </xdr:cNvPr>
        <xdr:cNvSpPr/>
      </xdr:nvSpPr>
      <xdr:spPr>
        <a:xfrm>
          <a:off x="9134475" y="8010526"/>
          <a:ext cx="257175" cy="181192"/>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57150</xdr:colOff>
      <xdr:row>110</xdr:row>
      <xdr:rowOff>38100</xdr:rowOff>
    </xdr:from>
    <xdr:to>
      <xdr:col>16</xdr:col>
      <xdr:colOff>304800</xdr:colOff>
      <xdr:row>111</xdr:row>
      <xdr:rowOff>22081</xdr:rowOff>
    </xdr:to>
    <xdr:sp macro="" textlink="">
      <xdr:nvSpPr>
        <xdr:cNvPr id="12" name="PIJL-RECHTS 11">
          <a:extLst>
            <a:ext uri="{FF2B5EF4-FFF2-40B4-BE49-F238E27FC236}">
              <a16:creationId xmlns="" xmlns:a16="http://schemas.microsoft.com/office/drawing/2014/main" id="{00000000-0008-0000-0100-00000C000000}"/>
            </a:ext>
          </a:extLst>
        </xdr:cNvPr>
        <xdr:cNvSpPr/>
      </xdr:nvSpPr>
      <xdr:spPr>
        <a:xfrm>
          <a:off x="9144000" y="8210550"/>
          <a:ext cx="247650" cy="17448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76200</xdr:colOff>
      <xdr:row>111</xdr:row>
      <xdr:rowOff>47626</xdr:rowOff>
    </xdr:from>
    <xdr:to>
      <xdr:col>16</xdr:col>
      <xdr:colOff>319548</xdr:colOff>
      <xdr:row>112</xdr:row>
      <xdr:rowOff>28576</xdr:rowOff>
    </xdr:to>
    <xdr:sp macro="" textlink="">
      <xdr:nvSpPr>
        <xdr:cNvPr id="13" name="PIJL-RECHTS 12">
          <a:extLst>
            <a:ext uri="{FF2B5EF4-FFF2-40B4-BE49-F238E27FC236}">
              <a16:creationId xmlns="" xmlns:a16="http://schemas.microsoft.com/office/drawing/2014/main" id="{00000000-0008-0000-0100-00000D000000}"/>
            </a:ext>
          </a:extLst>
        </xdr:cNvPr>
        <xdr:cNvSpPr/>
      </xdr:nvSpPr>
      <xdr:spPr>
        <a:xfrm>
          <a:off x="9163050" y="8410576"/>
          <a:ext cx="243348" cy="171450"/>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47625</xdr:colOff>
      <xdr:row>127</xdr:row>
      <xdr:rowOff>28576</xdr:rowOff>
    </xdr:from>
    <xdr:to>
      <xdr:col>16</xdr:col>
      <xdr:colOff>304800</xdr:colOff>
      <xdr:row>128</xdr:row>
      <xdr:rowOff>19268</xdr:rowOff>
    </xdr:to>
    <xdr:sp macro="" textlink="">
      <xdr:nvSpPr>
        <xdr:cNvPr id="14" name="PIJL-RECHTS 13">
          <a:extLst>
            <a:ext uri="{FF2B5EF4-FFF2-40B4-BE49-F238E27FC236}">
              <a16:creationId xmlns="" xmlns:a16="http://schemas.microsoft.com/office/drawing/2014/main" id="{00000000-0008-0000-0100-00000E000000}"/>
            </a:ext>
          </a:extLst>
        </xdr:cNvPr>
        <xdr:cNvSpPr/>
      </xdr:nvSpPr>
      <xdr:spPr>
        <a:xfrm>
          <a:off x="8801100" y="13392151"/>
          <a:ext cx="257175" cy="181192"/>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57150</xdr:colOff>
      <xdr:row>128</xdr:row>
      <xdr:rowOff>38100</xdr:rowOff>
    </xdr:from>
    <xdr:to>
      <xdr:col>16</xdr:col>
      <xdr:colOff>304800</xdr:colOff>
      <xdr:row>129</xdr:row>
      <xdr:rowOff>22081</xdr:rowOff>
    </xdr:to>
    <xdr:sp macro="" textlink="">
      <xdr:nvSpPr>
        <xdr:cNvPr id="15" name="PIJL-RECHTS 14">
          <a:extLst>
            <a:ext uri="{FF2B5EF4-FFF2-40B4-BE49-F238E27FC236}">
              <a16:creationId xmlns="" xmlns:a16="http://schemas.microsoft.com/office/drawing/2014/main" id="{00000000-0008-0000-0100-00000F000000}"/>
            </a:ext>
          </a:extLst>
        </xdr:cNvPr>
        <xdr:cNvSpPr/>
      </xdr:nvSpPr>
      <xdr:spPr>
        <a:xfrm>
          <a:off x="8810625" y="13592175"/>
          <a:ext cx="247650" cy="174481"/>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47625</xdr:colOff>
      <xdr:row>127</xdr:row>
      <xdr:rowOff>28576</xdr:rowOff>
    </xdr:from>
    <xdr:to>
      <xdr:col>16</xdr:col>
      <xdr:colOff>304800</xdr:colOff>
      <xdr:row>128</xdr:row>
      <xdr:rowOff>19268</xdr:rowOff>
    </xdr:to>
    <xdr:sp macro="" textlink="">
      <xdr:nvSpPr>
        <xdr:cNvPr id="17" name="PIJL-RECHTS 16">
          <a:extLst>
            <a:ext uri="{FF2B5EF4-FFF2-40B4-BE49-F238E27FC236}">
              <a16:creationId xmlns="" xmlns:a16="http://schemas.microsoft.com/office/drawing/2014/main" id="{00000000-0008-0000-0100-000011000000}"/>
            </a:ext>
          </a:extLst>
        </xdr:cNvPr>
        <xdr:cNvSpPr/>
      </xdr:nvSpPr>
      <xdr:spPr>
        <a:xfrm>
          <a:off x="8801100" y="13392151"/>
          <a:ext cx="257175" cy="181192"/>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57150</xdr:colOff>
      <xdr:row>128</xdr:row>
      <xdr:rowOff>38100</xdr:rowOff>
    </xdr:from>
    <xdr:to>
      <xdr:col>16</xdr:col>
      <xdr:colOff>304800</xdr:colOff>
      <xdr:row>129</xdr:row>
      <xdr:rowOff>22081</xdr:rowOff>
    </xdr:to>
    <xdr:sp macro="" textlink="">
      <xdr:nvSpPr>
        <xdr:cNvPr id="18" name="PIJL-RECHTS 17">
          <a:extLst>
            <a:ext uri="{FF2B5EF4-FFF2-40B4-BE49-F238E27FC236}">
              <a16:creationId xmlns="" xmlns:a16="http://schemas.microsoft.com/office/drawing/2014/main" id="{00000000-0008-0000-0100-000012000000}"/>
            </a:ext>
          </a:extLst>
        </xdr:cNvPr>
        <xdr:cNvSpPr/>
      </xdr:nvSpPr>
      <xdr:spPr>
        <a:xfrm>
          <a:off x="8810625" y="13592175"/>
          <a:ext cx="247650" cy="17448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37042</xdr:colOff>
      <xdr:row>158</xdr:row>
      <xdr:rowOff>0</xdr:rowOff>
    </xdr:from>
    <xdr:to>
      <xdr:col>16</xdr:col>
      <xdr:colOff>306917</xdr:colOff>
      <xdr:row>158</xdr:row>
      <xdr:rowOff>178018</xdr:rowOff>
    </xdr:to>
    <xdr:sp macro="" textlink="">
      <xdr:nvSpPr>
        <xdr:cNvPr id="23" name="PIJL-RECHTS 22">
          <a:extLst>
            <a:ext uri="{FF2B5EF4-FFF2-40B4-BE49-F238E27FC236}">
              <a16:creationId xmlns="" xmlns:a16="http://schemas.microsoft.com/office/drawing/2014/main" id="{00000000-0008-0000-0100-000017000000}"/>
            </a:ext>
          </a:extLst>
        </xdr:cNvPr>
        <xdr:cNvSpPr/>
      </xdr:nvSpPr>
      <xdr:spPr>
        <a:xfrm>
          <a:off x="9784292" y="28225750"/>
          <a:ext cx="269875" cy="178018"/>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1264186</xdr:colOff>
      <xdr:row>13</xdr:row>
      <xdr:rowOff>189378</xdr:rowOff>
    </xdr:from>
    <xdr:to>
      <xdr:col>12</xdr:col>
      <xdr:colOff>1548092</xdr:colOff>
      <xdr:row>15</xdr:row>
      <xdr:rowOff>8403</xdr:rowOff>
    </xdr:to>
    <xdr:sp macro="" textlink="">
      <xdr:nvSpPr>
        <xdr:cNvPr id="33" name="PIJL-RECHTS 32">
          <a:extLst>
            <a:ext uri="{FF2B5EF4-FFF2-40B4-BE49-F238E27FC236}">
              <a16:creationId xmlns="" xmlns:a16="http://schemas.microsoft.com/office/drawing/2014/main" id="{00000000-0008-0000-0100-000021000000}"/>
            </a:ext>
          </a:extLst>
        </xdr:cNvPr>
        <xdr:cNvSpPr/>
      </xdr:nvSpPr>
      <xdr:spPr>
        <a:xfrm>
          <a:off x="7322086" y="2332503"/>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1274271</xdr:colOff>
      <xdr:row>30</xdr:row>
      <xdr:rowOff>181534</xdr:rowOff>
    </xdr:from>
    <xdr:to>
      <xdr:col>12</xdr:col>
      <xdr:colOff>1558177</xdr:colOff>
      <xdr:row>32</xdr:row>
      <xdr:rowOff>559</xdr:rowOff>
    </xdr:to>
    <xdr:sp macro="" textlink="">
      <xdr:nvSpPr>
        <xdr:cNvPr id="34" name="PIJL-RECHTS 33">
          <a:extLst>
            <a:ext uri="{FF2B5EF4-FFF2-40B4-BE49-F238E27FC236}">
              <a16:creationId xmlns="" xmlns:a16="http://schemas.microsoft.com/office/drawing/2014/main" id="{00000000-0008-0000-0100-000022000000}"/>
            </a:ext>
          </a:extLst>
        </xdr:cNvPr>
        <xdr:cNvSpPr/>
      </xdr:nvSpPr>
      <xdr:spPr>
        <a:xfrm>
          <a:off x="7332171" y="3086659"/>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1277633</xdr:colOff>
      <xdr:row>39</xdr:row>
      <xdr:rowOff>180414</xdr:rowOff>
    </xdr:from>
    <xdr:to>
      <xdr:col>12</xdr:col>
      <xdr:colOff>1561539</xdr:colOff>
      <xdr:row>40</xdr:row>
      <xdr:rowOff>189939</xdr:rowOff>
    </xdr:to>
    <xdr:sp macro="" textlink="">
      <xdr:nvSpPr>
        <xdr:cNvPr id="35" name="PIJL-RECHTS 34">
          <a:extLst>
            <a:ext uri="{FF2B5EF4-FFF2-40B4-BE49-F238E27FC236}">
              <a16:creationId xmlns="" xmlns:a16="http://schemas.microsoft.com/office/drawing/2014/main" id="{00000000-0008-0000-0100-000023000000}"/>
            </a:ext>
          </a:extLst>
        </xdr:cNvPr>
        <xdr:cNvSpPr/>
      </xdr:nvSpPr>
      <xdr:spPr>
        <a:xfrm>
          <a:off x="7335533" y="4047564"/>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1276512</xdr:colOff>
      <xdr:row>55</xdr:row>
      <xdr:rowOff>185456</xdr:rowOff>
    </xdr:from>
    <xdr:to>
      <xdr:col>12</xdr:col>
      <xdr:colOff>1560418</xdr:colOff>
      <xdr:row>57</xdr:row>
      <xdr:rowOff>4481</xdr:rowOff>
    </xdr:to>
    <xdr:sp macro="" textlink="">
      <xdr:nvSpPr>
        <xdr:cNvPr id="36" name="PIJL-RECHTS 35">
          <a:extLst>
            <a:ext uri="{FF2B5EF4-FFF2-40B4-BE49-F238E27FC236}">
              <a16:creationId xmlns="" xmlns:a16="http://schemas.microsoft.com/office/drawing/2014/main" id="{00000000-0008-0000-0100-000024000000}"/>
            </a:ext>
          </a:extLst>
        </xdr:cNvPr>
        <xdr:cNvSpPr/>
      </xdr:nvSpPr>
      <xdr:spPr>
        <a:xfrm>
          <a:off x="7334412" y="4814606"/>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1289399</xdr:colOff>
      <xdr:row>59</xdr:row>
      <xdr:rowOff>176491</xdr:rowOff>
    </xdr:from>
    <xdr:to>
      <xdr:col>12</xdr:col>
      <xdr:colOff>1573305</xdr:colOff>
      <xdr:row>60</xdr:row>
      <xdr:rowOff>186016</xdr:rowOff>
    </xdr:to>
    <xdr:sp macro="" textlink="">
      <xdr:nvSpPr>
        <xdr:cNvPr id="37" name="PIJL-RECHTS 36">
          <a:extLst>
            <a:ext uri="{FF2B5EF4-FFF2-40B4-BE49-F238E27FC236}">
              <a16:creationId xmlns="" xmlns:a16="http://schemas.microsoft.com/office/drawing/2014/main" id="{00000000-0008-0000-0100-000025000000}"/>
            </a:ext>
          </a:extLst>
        </xdr:cNvPr>
        <xdr:cNvSpPr/>
      </xdr:nvSpPr>
      <xdr:spPr>
        <a:xfrm>
          <a:off x="7347299" y="5567641"/>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1300442</xdr:colOff>
      <xdr:row>63</xdr:row>
      <xdr:rowOff>179294</xdr:rowOff>
    </xdr:from>
    <xdr:to>
      <xdr:col>12</xdr:col>
      <xdr:colOff>1584348</xdr:colOff>
      <xdr:row>64</xdr:row>
      <xdr:rowOff>188819</xdr:rowOff>
    </xdr:to>
    <xdr:sp macro="" textlink="">
      <xdr:nvSpPr>
        <xdr:cNvPr id="39" name="PIJL-RECHTS 38">
          <a:extLst>
            <a:ext uri="{FF2B5EF4-FFF2-40B4-BE49-F238E27FC236}">
              <a16:creationId xmlns="" xmlns:a16="http://schemas.microsoft.com/office/drawing/2014/main" id="{00000000-0008-0000-0100-000027000000}"/>
            </a:ext>
          </a:extLst>
        </xdr:cNvPr>
        <xdr:cNvSpPr/>
      </xdr:nvSpPr>
      <xdr:spPr>
        <a:xfrm>
          <a:off x="7358342" y="6332444"/>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1264023</xdr:colOff>
      <xdr:row>83</xdr:row>
      <xdr:rowOff>1681</xdr:rowOff>
    </xdr:from>
    <xdr:to>
      <xdr:col>12</xdr:col>
      <xdr:colOff>1547929</xdr:colOff>
      <xdr:row>84</xdr:row>
      <xdr:rowOff>11206</xdr:rowOff>
    </xdr:to>
    <xdr:sp macro="" textlink="">
      <xdr:nvSpPr>
        <xdr:cNvPr id="40" name="PIJL-RECHTS 39">
          <a:extLst>
            <a:ext uri="{FF2B5EF4-FFF2-40B4-BE49-F238E27FC236}">
              <a16:creationId xmlns="" xmlns:a16="http://schemas.microsoft.com/office/drawing/2014/main" id="{00000000-0008-0000-0100-000028000000}"/>
            </a:ext>
          </a:extLst>
        </xdr:cNvPr>
        <xdr:cNvSpPr/>
      </xdr:nvSpPr>
      <xdr:spPr>
        <a:xfrm>
          <a:off x="7321923" y="8107456"/>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1292038</xdr:colOff>
      <xdr:row>96</xdr:row>
      <xdr:rowOff>170330</xdr:rowOff>
    </xdr:from>
    <xdr:to>
      <xdr:col>12</xdr:col>
      <xdr:colOff>1575944</xdr:colOff>
      <xdr:row>97</xdr:row>
      <xdr:rowOff>179855</xdr:rowOff>
    </xdr:to>
    <xdr:sp macro="" textlink="">
      <xdr:nvSpPr>
        <xdr:cNvPr id="42" name="PIJL-RECHTS 41">
          <a:extLst>
            <a:ext uri="{FF2B5EF4-FFF2-40B4-BE49-F238E27FC236}">
              <a16:creationId xmlns="" xmlns:a16="http://schemas.microsoft.com/office/drawing/2014/main" id="{00000000-0008-0000-0100-00002A000000}"/>
            </a:ext>
          </a:extLst>
        </xdr:cNvPr>
        <xdr:cNvSpPr/>
      </xdr:nvSpPr>
      <xdr:spPr>
        <a:xfrm>
          <a:off x="7349938" y="999060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1282513</xdr:colOff>
      <xdr:row>107</xdr:row>
      <xdr:rowOff>182097</xdr:rowOff>
    </xdr:from>
    <xdr:to>
      <xdr:col>12</xdr:col>
      <xdr:colOff>1566419</xdr:colOff>
      <xdr:row>109</xdr:row>
      <xdr:rowOff>1122</xdr:rowOff>
    </xdr:to>
    <xdr:sp macro="" textlink="">
      <xdr:nvSpPr>
        <xdr:cNvPr id="44" name="PIJL-RECHTS 43">
          <a:extLst>
            <a:ext uri="{FF2B5EF4-FFF2-40B4-BE49-F238E27FC236}">
              <a16:creationId xmlns="" xmlns:a16="http://schemas.microsoft.com/office/drawing/2014/main" id="{00000000-0008-0000-0100-00002C000000}"/>
            </a:ext>
          </a:extLst>
        </xdr:cNvPr>
        <xdr:cNvSpPr/>
      </xdr:nvSpPr>
      <xdr:spPr>
        <a:xfrm>
          <a:off x="7340413" y="13478997"/>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1269066</xdr:colOff>
      <xdr:row>125</xdr:row>
      <xdr:rowOff>187700</xdr:rowOff>
    </xdr:from>
    <xdr:to>
      <xdr:col>12</xdr:col>
      <xdr:colOff>1552972</xdr:colOff>
      <xdr:row>127</xdr:row>
      <xdr:rowOff>6725</xdr:rowOff>
    </xdr:to>
    <xdr:sp macro="" textlink="">
      <xdr:nvSpPr>
        <xdr:cNvPr id="46" name="PIJL-RECHTS 45">
          <a:extLst>
            <a:ext uri="{FF2B5EF4-FFF2-40B4-BE49-F238E27FC236}">
              <a16:creationId xmlns="" xmlns:a16="http://schemas.microsoft.com/office/drawing/2014/main" id="{00000000-0008-0000-0100-00002E000000}"/>
            </a:ext>
          </a:extLst>
        </xdr:cNvPr>
        <xdr:cNvSpPr/>
      </xdr:nvSpPr>
      <xdr:spPr>
        <a:xfrm>
          <a:off x="7326966" y="163897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1306045</xdr:colOff>
      <xdr:row>137</xdr:row>
      <xdr:rowOff>179855</xdr:rowOff>
    </xdr:from>
    <xdr:to>
      <xdr:col>12</xdr:col>
      <xdr:colOff>1589951</xdr:colOff>
      <xdr:row>138</xdr:row>
      <xdr:rowOff>189380</xdr:rowOff>
    </xdr:to>
    <xdr:sp macro="" textlink="">
      <xdr:nvSpPr>
        <xdr:cNvPr id="47" name="PIJL-RECHTS 46">
          <a:extLst>
            <a:ext uri="{FF2B5EF4-FFF2-40B4-BE49-F238E27FC236}">
              <a16:creationId xmlns="" xmlns:a16="http://schemas.microsoft.com/office/drawing/2014/main" id="{00000000-0008-0000-0100-00002F000000}"/>
            </a:ext>
          </a:extLst>
        </xdr:cNvPr>
        <xdr:cNvSpPr/>
      </xdr:nvSpPr>
      <xdr:spPr>
        <a:xfrm>
          <a:off x="7363945" y="1771538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1282512</xdr:colOff>
      <xdr:row>155</xdr:row>
      <xdr:rowOff>177053</xdr:rowOff>
    </xdr:from>
    <xdr:to>
      <xdr:col>12</xdr:col>
      <xdr:colOff>1566418</xdr:colOff>
      <xdr:row>156</xdr:row>
      <xdr:rowOff>186578</xdr:rowOff>
    </xdr:to>
    <xdr:sp macro="" textlink="">
      <xdr:nvSpPr>
        <xdr:cNvPr id="48" name="PIJL-RECHTS 47">
          <a:extLst>
            <a:ext uri="{FF2B5EF4-FFF2-40B4-BE49-F238E27FC236}">
              <a16:creationId xmlns="" xmlns:a16="http://schemas.microsoft.com/office/drawing/2014/main" id="{00000000-0008-0000-0100-000030000000}"/>
            </a:ext>
          </a:extLst>
        </xdr:cNvPr>
        <xdr:cNvSpPr/>
      </xdr:nvSpPr>
      <xdr:spPr>
        <a:xfrm>
          <a:off x="7340412" y="19855703"/>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1284193</xdr:colOff>
      <xdr:row>180</xdr:row>
      <xdr:rowOff>0</xdr:rowOff>
    </xdr:from>
    <xdr:to>
      <xdr:col>12</xdr:col>
      <xdr:colOff>1568099</xdr:colOff>
      <xdr:row>181</xdr:row>
      <xdr:rowOff>2801</xdr:rowOff>
    </xdr:to>
    <xdr:sp macro="" textlink="">
      <xdr:nvSpPr>
        <xdr:cNvPr id="49" name="PIJL-RECHTS 48">
          <a:extLst>
            <a:ext uri="{FF2B5EF4-FFF2-40B4-BE49-F238E27FC236}">
              <a16:creationId xmlns="" xmlns:a16="http://schemas.microsoft.com/office/drawing/2014/main" id="{00000000-0008-0000-0100-000031000000}"/>
            </a:ext>
          </a:extLst>
        </xdr:cNvPr>
        <xdr:cNvSpPr/>
      </xdr:nvSpPr>
      <xdr:spPr>
        <a:xfrm>
          <a:off x="7342093" y="20814926"/>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1302123</xdr:colOff>
      <xdr:row>191</xdr:row>
      <xdr:rowOff>187137</xdr:rowOff>
    </xdr:from>
    <xdr:to>
      <xdr:col>12</xdr:col>
      <xdr:colOff>1586029</xdr:colOff>
      <xdr:row>193</xdr:row>
      <xdr:rowOff>6162</xdr:rowOff>
    </xdr:to>
    <xdr:sp macro="" textlink="">
      <xdr:nvSpPr>
        <xdr:cNvPr id="50" name="PIJL-RECHTS 49">
          <a:extLst>
            <a:ext uri="{FF2B5EF4-FFF2-40B4-BE49-F238E27FC236}">
              <a16:creationId xmlns="" xmlns:a16="http://schemas.microsoft.com/office/drawing/2014/main" id="{00000000-0008-0000-0100-000032000000}"/>
            </a:ext>
          </a:extLst>
        </xdr:cNvPr>
        <xdr:cNvSpPr/>
      </xdr:nvSpPr>
      <xdr:spPr>
        <a:xfrm>
          <a:off x="7360023" y="21770787"/>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1318372</xdr:colOff>
      <xdr:row>199</xdr:row>
      <xdr:rowOff>186017</xdr:rowOff>
    </xdr:from>
    <xdr:to>
      <xdr:col>12</xdr:col>
      <xdr:colOff>1602278</xdr:colOff>
      <xdr:row>201</xdr:row>
      <xdr:rowOff>5042</xdr:rowOff>
    </xdr:to>
    <xdr:sp macro="" textlink="">
      <xdr:nvSpPr>
        <xdr:cNvPr id="51" name="PIJL-RECHTS 50">
          <a:extLst>
            <a:ext uri="{FF2B5EF4-FFF2-40B4-BE49-F238E27FC236}">
              <a16:creationId xmlns="" xmlns:a16="http://schemas.microsoft.com/office/drawing/2014/main" id="{00000000-0008-0000-0100-000033000000}"/>
            </a:ext>
          </a:extLst>
        </xdr:cNvPr>
        <xdr:cNvSpPr/>
      </xdr:nvSpPr>
      <xdr:spPr>
        <a:xfrm>
          <a:off x="7376272" y="22722167"/>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1285315</xdr:colOff>
      <xdr:row>216</xdr:row>
      <xdr:rowOff>10085</xdr:rowOff>
    </xdr:from>
    <xdr:to>
      <xdr:col>12</xdr:col>
      <xdr:colOff>1569221</xdr:colOff>
      <xdr:row>217</xdr:row>
      <xdr:rowOff>19610</xdr:rowOff>
    </xdr:to>
    <xdr:sp macro="" textlink="">
      <xdr:nvSpPr>
        <xdr:cNvPr id="52" name="PIJL-RECHTS 51">
          <a:extLst>
            <a:ext uri="{FF2B5EF4-FFF2-40B4-BE49-F238E27FC236}">
              <a16:creationId xmlns="" xmlns:a16="http://schemas.microsoft.com/office/drawing/2014/main" id="{00000000-0008-0000-0100-000034000000}"/>
            </a:ext>
          </a:extLst>
        </xdr:cNvPr>
        <xdr:cNvSpPr/>
      </xdr:nvSpPr>
      <xdr:spPr>
        <a:xfrm>
          <a:off x="7343215" y="2430836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1292039</xdr:colOff>
      <xdr:row>241</xdr:row>
      <xdr:rowOff>188259</xdr:rowOff>
    </xdr:from>
    <xdr:to>
      <xdr:col>12</xdr:col>
      <xdr:colOff>1575945</xdr:colOff>
      <xdr:row>243</xdr:row>
      <xdr:rowOff>7284</xdr:rowOff>
    </xdr:to>
    <xdr:sp macro="" textlink="">
      <xdr:nvSpPr>
        <xdr:cNvPr id="53" name="PIJL-RECHTS 52">
          <a:extLst>
            <a:ext uri="{FF2B5EF4-FFF2-40B4-BE49-F238E27FC236}">
              <a16:creationId xmlns="" xmlns:a16="http://schemas.microsoft.com/office/drawing/2014/main" id="{00000000-0008-0000-0100-000035000000}"/>
            </a:ext>
          </a:extLst>
        </xdr:cNvPr>
        <xdr:cNvSpPr/>
      </xdr:nvSpPr>
      <xdr:spPr>
        <a:xfrm>
          <a:off x="7349939" y="26248659"/>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1285875</xdr:colOff>
      <xdr:row>273</xdr:row>
      <xdr:rowOff>187140</xdr:rowOff>
    </xdr:from>
    <xdr:to>
      <xdr:col>12</xdr:col>
      <xdr:colOff>1569781</xdr:colOff>
      <xdr:row>275</xdr:row>
      <xdr:rowOff>6165</xdr:rowOff>
    </xdr:to>
    <xdr:sp macro="" textlink="">
      <xdr:nvSpPr>
        <xdr:cNvPr id="54" name="PIJL-RECHTS 53">
          <a:extLst>
            <a:ext uri="{FF2B5EF4-FFF2-40B4-BE49-F238E27FC236}">
              <a16:creationId xmlns="" xmlns:a16="http://schemas.microsoft.com/office/drawing/2014/main" id="{00000000-0008-0000-0100-000036000000}"/>
            </a:ext>
          </a:extLst>
        </xdr:cNvPr>
        <xdr:cNvSpPr/>
      </xdr:nvSpPr>
      <xdr:spPr>
        <a:xfrm>
          <a:off x="7343775" y="2820016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68519</xdr:colOff>
      <xdr:row>9</xdr:row>
      <xdr:rowOff>28575</xdr:rowOff>
    </xdr:from>
    <xdr:to>
      <xdr:col>16</xdr:col>
      <xdr:colOff>352425</xdr:colOff>
      <xdr:row>10</xdr:row>
      <xdr:rowOff>28575</xdr:rowOff>
    </xdr:to>
    <xdr:sp macro="" textlink="">
      <xdr:nvSpPr>
        <xdr:cNvPr id="55" name="PIJL-RECHTS 54">
          <a:extLst>
            <a:ext uri="{FF2B5EF4-FFF2-40B4-BE49-F238E27FC236}">
              <a16:creationId xmlns="" xmlns:a16="http://schemas.microsoft.com/office/drawing/2014/main" id="{00000000-0008-0000-0100-000037000000}"/>
            </a:ext>
          </a:extLst>
        </xdr:cNvPr>
        <xdr:cNvSpPr/>
      </xdr:nvSpPr>
      <xdr:spPr>
        <a:xfrm>
          <a:off x="9212519" y="197167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1318372</xdr:colOff>
      <xdr:row>223</xdr:row>
      <xdr:rowOff>186017</xdr:rowOff>
    </xdr:from>
    <xdr:to>
      <xdr:col>12</xdr:col>
      <xdr:colOff>1602278</xdr:colOff>
      <xdr:row>225</xdr:row>
      <xdr:rowOff>0</xdr:rowOff>
    </xdr:to>
    <xdr:sp macro="" textlink="">
      <xdr:nvSpPr>
        <xdr:cNvPr id="56" name="PIJL-RECHTS 55">
          <a:extLst>
            <a:ext uri="{FF2B5EF4-FFF2-40B4-BE49-F238E27FC236}">
              <a16:creationId xmlns="" xmlns:a16="http://schemas.microsoft.com/office/drawing/2014/main" id="{00000000-0008-0000-0100-000038000000}"/>
            </a:ext>
          </a:extLst>
        </xdr:cNvPr>
        <xdr:cNvSpPr/>
      </xdr:nvSpPr>
      <xdr:spPr>
        <a:xfrm>
          <a:off x="7848289" y="31756100"/>
          <a:ext cx="283906" cy="226733"/>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1318372</xdr:colOff>
      <xdr:row>223</xdr:row>
      <xdr:rowOff>186017</xdr:rowOff>
    </xdr:from>
    <xdr:to>
      <xdr:col>12</xdr:col>
      <xdr:colOff>1602278</xdr:colOff>
      <xdr:row>225</xdr:row>
      <xdr:rowOff>5042</xdr:rowOff>
    </xdr:to>
    <xdr:sp macro="" textlink="">
      <xdr:nvSpPr>
        <xdr:cNvPr id="57" name="PIJL-RECHTS 56">
          <a:extLst>
            <a:ext uri="{FF2B5EF4-FFF2-40B4-BE49-F238E27FC236}">
              <a16:creationId xmlns="" xmlns:a16="http://schemas.microsoft.com/office/drawing/2014/main" id="{00000000-0008-0000-0100-000039000000}"/>
            </a:ext>
          </a:extLst>
        </xdr:cNvPr>
        <xdr:cNvSpPr/>
      </xdr:nvSpPr>
      <xdr:spPr>
        <a:xfrm>
          <a:off x="7848289" y="317561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editAs="oneCell">
    <xdr:from>
      <xdr:col>16</xdr:col>
      <xdr:colOff>31750</xdr:colOff>
      <xdr:row>129</xdr:row>
      <xdr:rowOff>31750</xdr:rowOff>
    </xdr:from>
    <xdr:to>
      <xdr:col>16</xdr:col>
      <xdr:colOff>281708</xdr:colOff>
      <xdr:row>130</xdr:row>
      <xdr:rowOff>18049</xdr:rowOff>
    </xdr:to>
    <xdr:pic>
      <xdr:nvPicPr>
        <xdr:cNvPr id="3" name="Afbeelding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779000" y="24013583"/>
          <a:ext cx="249958" cy="176799"/>
        </a:xfrm>
        <a:prstGeom prst="rect">
          <a:avLst/>
        </a:prstGeom>
      </xdr:spPr>
    </xdr:pic>
    <xdr:clientData/>
  </xdr:twoCellAnchor>
  <xdr:twoCellAnchor>
    <xdr:from>
      <xdr:col>16</xdr:col>
      <xdr:colOff>42334</xdr:colOff>
      <xdr:row>157</xdr:row>
      <xdr:rowOff>21167</xdr:rowOff>
    </xdr:from>
    <xdr:to>
      <xdr:col>16</xdr:col>
      <xdr:colOff>312209</xdr:colOff>
      <xdr:row>158</xdr:row>
      <xdr:rowOff>8685</xdr:rowOff>
    </xdr:to>
    <xdr:sp macro="" textlink="">
      <xdr:nvSpPr>
        <xdr:cNvPr id="59" name="PIJL-RECHTS 58">
          <a:extLst>
            <a:ext uri="{FF2B5EF4-FFF2-40B4-BE49-F238E27FC236}">
              <a16:creationId xmlns="" xmlns:a16="http://schemas.microsoft.com/office/drawing/2014/main" id="{00000000-0008-0000-0100-00003B000000}"/>
            </a:ext>
          </a:extLst>
        </xdr:cNvPr>
        <xdr:cNvSpPr/>
      </xdr:nvSpPr>
      <xdr:spPr>
        <a:xfrm>
          <a:off x="9789584" y="28056417"/>
          <a:ext cx="269875" cy="178018"/>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1292039</xdr:colOff>
      <xdr:row>248</xdr:row>
      <xdr:rowOff>188259</xdr:rowOff>
    </xdr:from>
    <xdr:to>
      <xdr:col>12</xdr:col>
      <xdr:colOff>1575945</xdr:colOff>
      <xdr:row>250</xdr:row>
      <xdr:rowOff>7284</xdr:rowOff>
    </xdr:to>
    <xdr:sp macro="" textlink="">
      <xdr:nvSpPr>
        <xdr:cNvPr id="58" name="PIJL-RECHTS 52">
          <a:extLst>
            <a:ext uri="{FF2B5EF4-FFF2-40B4-BE49-F238E27FC236}">
              <a16:creationId xmlns="" xmlns:a16="http://schemas.microsoft.com/office/drawing/2014/main" id="{00000000-0008-0000-0100-00003A000000}"/>
            </a:ext>
          </a:extLst>
        </xdr:cNvPr>
        <xdr:cNvSpPr/>
      </xdr:nvSpPr>
      <xdr:spPr>
        <a:xfrm>
          <a:off x="7821956" y="40140342"/>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1300442</xdr:colOff>
      <xdr:row>72</xdr:row>
      <xdr:rowOff>179294</xdr:rowOff>
    </xdr:from>
    <xdr:to>
      <xdr:col>12</xdr:col>
      <xdr:colOff>1584348</xdr:colOff>
      <xdr:row>73</xdr:row>
      <xdr:rowOff>188819</xdr:rowOff>
    </xdr:to>
    <xdr:sp macro="" textlink="">
      <xdr:nvSpPr>
        <xdr:cNvPr id="60" name="PIJL-RECHTS 59">
          <a:extLst>
            <a:ext uri="{FF2B5EF4-FFF2-40B4-BE49-F238E27FC236}">
              <a16:creationId xmlns="" xmlns:a16="http://schemas.microsoft.com/office/drawing/2014/main" id="{00000000-0008-0000-0100-00003C000000}"/>
            </a:ext>
          </a:extLst>
        </xdr:cNvPr>
        <xdr:cNvSpPr/>
      </xdr:nvSpPr>
      <xdr:spPr>
        <a:xfrm>
          <a:off x="7830359" y="12572377"/>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74083</xdr:colOff>
      <xdr:row>86</xdr:row>
      <xdr:rowOff>31750</xdr:rowOff>
    </xdr:from>
    <xdr:to>
      <xdr:col>16</xdr:col>
      <xdr:colOff>321733</xdr:colOff>
      <xdr:row>87</xdr:row>
      <xdr:rowOff>15731</xdr:rowOff>
    </xdr:to>
    <xdr:sp macro="" textlink="">
      <xdr:nvSpPr>
        <xdr:cNvPr id="62" name="PIJL-RECHTS 61">
          <a:extLst>
            <a:ext uri="{FF2B5EF4-FFF2-40B4-BE49-F238E27FC236}">
              <a16:creationId xmlns="" xmlns:a16="http://schemas.microsoft.com/office/drawing/2014/main" id="{00000000-0008-0000-0100-00003E000000}"/>
            </a:ext>
          </a:extLst>
        </xdr:cNvPr>
        <xdr:cNvSpPr/>
      </xdr:nvSpPr>
      <xdr:spPr>
        <a:xfrm>
          <a:off x="9821333" y="17049750"/>
          <a:ext cx="247650" cy="17448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1264023</xdr:colOff>
      <xdr:row>87</xdr:row>
      <xdr:rowOff>1681</xdr:rowOff>
    </xdr:from>
    <xdr:to>
      <xdr:col>12</xdr:col>
      <xdr:colOff>1547929</xdr:colOff>
      <xdr:row>88</xdr:row>
      <xdr:rowOff>11206</xdr:rowOff>
    </xdr:to>
    <xdr:sp macro="" textlink="">
      <xdr:nvSpPr>
        <xdr:cNvPr id="63" name="PIJL-RECHTS 62">
          <a:extLst>
            <a:ext uri="{FF2B5EF4-FFF2-40B4-BE49-F238E27FC236}">
              <a16:creationId xmlns="" xmlns:a16="http://schemas.microsoft.com/office/drawing/2014/main" id="{00000000-0008-0000-0100-00003F000000}"/>
            </a:ext>
          </a:extLst>
        </xdr:cNvPr>
        <xdr:cNvSpPr/>
      </xdr:nvSpPr>
      <xdr:spPr>
        <a:xfrm>
          <a:off x="7793940" y="16448181"/>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1280583</xdr:colOff>
      <xdr:row>91</xdr:row>
      <xdr:rowOff>0</xdr:rowOff>
    </xdr:from>
    <xdr:to>
      <xdr:col>12</xdr:col>
      <xdr:colOff>1564489</xdr:colOff>
      <xdr:row>92</xdr:row>
      <xdr:rowOff>9525</xdr:rowOff>
    </xdr:to>
    <xdr:sp macro="" textlink="">
      <xdr:nvSpPr>
        <xdr:cNvPr id="64" name="PIJL-RECHTS 63">
          <a:extLst>
            <a:ext uri="{FF2B5EF4-FFF2-40B4-BE49-F238E27FC236}">
              <a16:creationId xmlns="" xmlns:a16="http://schemas.microsoft.com/office/drawing/2014/main" id="{00000000-0008-0000-0100-000040000000}"/>
            </a:ext>
          </a:extLst>
        </xdr:cNvPr>
        <xdr:cNvSpPr/>
      </xdr:nvSpPr>
      <xdr:spPr>
        <a:xfrm>
          <a:off x="7810500" y="17970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1306045</xdr:colOff>
      <xdr:row>145</xdr:row>
      <xdr:rowOff>179855</xdr:rowOff>
    </xdr:from>
    <xdr:to>
      <xdr:col>12</xdr:col>
      <xdr:colOff>1589951</xdr:colOff>
      <xdr:row>146</xdr:row>
      <xdr:rowOff>189380</xdr:rowOff>
    </xdr:to>
    <xdr:sp macro="" textlink="">
      <xdr:nvSpPr>
        <xdr:cNvPr id="61" name="PIJL-RECHTS 60">
          <a:extLst>
            <a:ext uri="{FF2B5EF4-FFF2-40B4-BE49-F238E27FC236}">
              <a16:creationId xmlns="" xmlns:a16="http://schemas.microsoft.com/office/drawing/2014/main" id="{00000000-0008-0000-0100-00003D000000}"/>
            </a:ext>
          </a:extLst>
        </xdr:cNvPr>
        <xdr:cNvSpPr/>
      </xdr:nvSpPr>
      <xdr:spPr>
        <a:xfrm>
          <a:off x="7835962" y="26638188"/>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16</xdr:col>
      <xdr:colOff>52917</xdr:colOff>
      <xdr:row>159</xdr:row>
      <xdr:rowOff>42333</xdr:rowOff>
    </xdr:from>
    <xdr:to>
      <xdr:col>16</xdr:col>
      <xdr:colOff>322792</xdr:colOff>
      <xdr:row>160</xdr:row>
      <xdr:rowOff>29851</xdr:rowOff>
    </xdr:to>
    <xdr:sp macro="" textlink="">
      <xdr:nvSpPr>
        <xdr:cNvPr id="65" name="PIJL-RECHTS 64">
          <a:extLst>
            <a:ext uri="{FF2B5EF4-FFF2-40B4-BE49-F238E27FC236}">
              <a16:creationId xmlns="" xmlns:a16="http://schemas.microsoft.com/office/drawing/2014/main" id="{00000000-0008-0000-0100-000041000000}"/>
            </a:ext>
          </a:extLst>
        </xdr:cNvPr>
        <xdr:cNvSpPr/>
      </xdr:nvSpPr>
      <xdr:spPr>
        <a:xfrm>
          <a:off x="9800167" y="30935083"/>
          <a:ext cx="269875" cy="178018"/>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1284193</xdr:colOff>
      <xdr:row>173</xdr:row>
      <xdr:rowOff>0</xdr:rowOff>
    </xdr:from>
    <xdr:to>
      <xdr:col>12</xdr:col>
      <xdr:colOff>1568099</xdr:colOff>
      <xdr:row>174</xdr:row>
      <xdr:rowOff>2801</xdr:rowOff>
    </xdr:to>
    <xdr:sp macro="" textlink="">
      <xdr:nvSpPr>
        <xdr:cNvPr id="66" name="PIJL-RECHTS 65">
          <a:extLst>
            <a:ext uri="{FF2B5EF4-FFF2-40B4-BE49-F238E27FC236}">
              <a16:creationId xmlns="" xmlns:a16="http://schemas.microsoft.com/office/drawing/2014/main" id="{00000000-0008-0000-0100-000042000000}"/>
            </a:ext>
          </a:extLst>
        </xdr:cNvPr>
        <xdr:cNvSpPr/>
      </xdr:nvSpPr>
      <xdr:spPr>
        <a:xfrm>
          <a:off x="7814110" y="33369250"/>
          <a:ext cx="283906" cy="19330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1284193</xdr:colOff>
      <xdr:row>188</xdr:row>
      <xdr:rowOff>0</xdr:rowOff>
    </xdr:from>
    <xdr:to>
      <xdr:col>12</xdr:col>
      <xdr:colOff>1568099</xdr:colOff>
      <xdr:row>189</xdr:row>
      <xdr:rowOff>2801</xdr:rowOff>
    </xdr:to>
    <xdr:sp macro="" textlink="">
      <xdr:nvSpPr>
        <xdr:cNvPr id="67" name="PIJL-RECHTS 66">
          <a:extLst>
            <a:ext uri="{FF2B5EF4-FFF2-40B4-BE49-F238E27FC236}">
              <a16:creationId xmlns="" xmlns:a16="http://schemas.microsoft.com/office/drawing/2014/main" id="{00000000-0008-0000-0100-000043000000}"/>
            </a:ext>
          </a:extLst>
        </xdr:cNvPr>
        <xdr:cNvSpPr/>
      </xdr:nvSpPr>
      <xdr:spPr>
        <a:xfrm>
          <a:off x="7814110" y="34321750"/>
          <a:ext cx="283906" cy="19330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1318372</xdr:colOff>
      <xdr:row>210</xdr:row>
      <xdr:rowOff>21167</xdr:rowOff>
    </xdr:from>
    <xdr:to>
      <xdr:col>12</xdr:col>
      <xdr:colOff>1608666</xdr:colOff>
      <xdr:row>211</xdr:row>
      <xdr:rowOff>0</xdr:rowOff>
    </xdr:to>
    <xdr:sp macro="" textlink="">
      <xdr:nvSpPr>
        <xdr:cNvPr id="68" name="PIJL-RECHTS 67">
          <a:extLst>
            <a:ext uri="{FF2B5EF4-FFF2-40B4-BE49-F238E27FC236}">
              <a16:creationId xmlns="" xmlns:a16="http://schemas.microsoft.com/office/drawing/2014/main" id="{00000000-0008-0000-0100-000044000000}"/>
            </a:ext>
          </a:extLst>
        </xdr:cNvPr>
        <xdr:cNvSpPr/>
      </xdr:nvSpPr>
      <xdr:spPr>
        <a:xfrm>
          <a:off x="7848289" y="40163750"/>
          <a:ext cx="290294" cy="222250"/>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1318372</xdr:colOff>
      <xdr:row>229</xdr:row>
      <xdr:rowOff>186017</xdr:rowOff>
    </xdr:from>
    <xdr:to>
      <xdr:col>12</xdr:col>
      <xdr:colOff>1602278</xdr:colOff>
      <xdr:row>231</xdr:row>
      <xdr:rowOff>0</xdr:rowOff>
    </xdr:to>
    <xdr:sp macro="" textlink="">
      <xdr:nvSpPr>
        <xdr:cNvPr id="69" name="PIJL-RECHTS 68">
          <a:extLst>
            <a:ext uri="{FF2B5EF4-FFF2-40B4-BE49-F238E27FC236}">
              <a16:creationId xmlns="" xmlns:a16="http://schemas.microsoft.com/office/drawing/2014/main" id="{00000000-0008-0000-0100-000045000000}"/>
            </a:ext>
          </a:extLst>
        </xdr:cNvPr>
        <xdr:cNvSpPr/>
      </xdr:nvSpPr>
      <xdr:spPr>
        <a:xfrm>
          <a:off x="7848289" y="43482434"/>
          <a:ext cx="283906" cy="194983"/>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1354667</xdr:colOff>
      <xdr:row>257</xdr:row>
      <xdr:rowOff>0</xdr:rowOff>
    </xdr:from>
    <xdr:to>
      <xdr:col>12</xdr:col>
      <xdr:colOff>1638573</xdr:colOff>
      <xdr:row>258</xdr:row>
      <xdr:rowOff>9525</xdr:rowOff>
    </xdr:to>
    <xdr:sp macro="" textlink="">
      <xdr:nvSpPr>
        <xdr:cNvPr id="72" name="PIJL-RECHTS 52">
          <a:extLst>
            <a:ext uri="{FF2B5EF4-FFF2-40B4-BE49-F238E27FC236}">
              <a16:creationId xmlns="" xmlns:a16="http://schemas.microsoft.com/office/drawing/2014/main" id="{00000000-0008-0000-0100-000048000000}"/>
            </a:ext>
          </a:extLst>
        </xdr:cNvPr>
        <xdr:cNvSpPr/>
      </xdr:nvSpPr>
      <xdr:spPr>
        <a:xfrm>
          <a:off x="7884584" y="49826333"/>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1143000</xdr:colOff>
      <xdr:row>3</xdr:row>
      <xdr:rowOff>180975</xdr:rowOff>
    </xdr:from>
    <xdr:to>
      <xdr:col>12</xdr:col>
      <xdr:colOff>1426906</xdr:colOff>
      <xdr:row>5</xdr:row>
      <xdr:rowOff>0</xdr:rowOff>
    </xdr:to>
    <xdr:sp macro="" textlink="">
      <xdr:nvSpPr>
        <xdr:cNvPr id="5" name="PIJL-RECHTS 4">
          <a:extLst>
            <a:ext uri="{FF2B5EF4-FFF2-40B4-BE49-F238E27FC236}">
              <a16:creationId xmlns="" xmlns:a16="http://schemas.microsoft.com/office/drawing/2014/main" id="{00000000-0008-0000-0200-000005000000}"/>
            </a:ext>
          </a:extLst>
        </xdr:cNvPr>
        <xdr:cNvSpPr/>
      </xdr:nvSpPr>
      <xdr:spPr>
        <a:xfrm>
          <a:off x="7324725" y="79057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1123950</xdr:colOff>
      <xdr:row>9</xdr:row>
      <xdr:rowOff>9525</xdr:rowOff>
    </xdr:from>
    <xdr:to>
      <xdr:col>12</xdr:col>
      <xdr:colOff>1407856</xdr:colOff>
      <xdr:row>10</xdr:row>
      <xdr:rowOff>19050</xdr:rowOff>
    </xdr:to>
    <xdr:sp macro="" textlink="">
      <xdr:nvSpPr>
        <xdr:cNvPr id="4" name="PIJL-RECHTS 3">
          <a:extLst>
            <a:ext uri="{FF2B5EF4-FFF2-40B4-BE49-F238E27FC236}">
              <a16:creationId xmlns="" xmlns:a16="http://schemas.microsoft.com/office/drawing/2014/main" id="{00000000-0008-0000-0200-000004000000}"/>
            </a:ext>
          </a:extLst>
        </xdr:cNvPr>
        <xdr:cNvSpPr/>
      </xdr:nvSpPr>
      <xdr:spPr>
        <a:xfrm>
          <a:off x="7305675" y="17621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1123950</xdr:colOff>
      <xdr:row>14</xdr:row>
      <xdr:rowOff>9525</xdr:rowOff>
    </xdr:from>
    <xdr:to>
      <xdr:col>12</xdr:col>
      <xdr:colOff>1407856</xdr:colOff>
      <xdr:row>15</xdr:row>
      <xdr:rowOff>19050</xdr:rowOff>
    </xdr:to>
    <xdr:sp macro="" textlink="">
      <xdr:nvSpPr>
        <xdr:cNvPr id="7" name="PIJL-RECHTS 6">
          <a:extLst>
            <a:ext uri="{FF2B5EF4-FFF2-40B4-BE49-F238E27FC236}">
              <a16:creationId xmlns="" xmlns:a16="http://schemas.microsoft.com/office/drawing/2014/main" id="{00000000-0008-0000-0200-000007000000}"/>
            </a:ext>
          </a:extLst>
        </xdr:cNvPr>
        <xdr:cNvSpPr/>
      </xdr:nvSpPr>
      <xdr:spPr>
        <a:xfrm>
          <a:off x="7305675" y="17621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1133475</xdr:colOff>
      <xdr:row>25</xdr:row>
      <xdr:rowOff>9525</xdr:rowOff>
    </xdr:from>
    <xdr:to>
      <xdr:col>12</xdr:col>
      <xdr:colOff>1417381</xdr:colOff>
      <xdr:row>26</xdr:row>
      <xdr:rowOff>19050</xdr:rowOff>
    </xdr:to>
    <xdr:sp macro="" textlink="">
      <xdr:nvSpPr>
        <xdr:cNvPr id="8" name="PIJL-RECHTS 7">
          <a:extLst>
            <a:ext uri="{FF2B5EF4-FFF2-40B4-BE49-F238E27FC236}">
              <a16:creationId xmlns="" xmlns:a16="http://schemas.microsoft.com/office/drawing/2014/main" id="{00000000-0008-0000-0200-000008000000}"/>
            </a:ext>
          </a:extLst>
        </xdr:cNvPr>
        <xdr:cNvSpPr/>
      </xdr:nvSpPr>
      <xdr:spPr>
        <a:xfrm>
          <a:off x="7315200" y="42386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1133475</xdr:colOff>
      <xdr:row>43</xdr:row>
      <xdr:rowOff>9525</xdr:rowOff>
    </xdr:from>
    <xdr:to>
      <xdr:col>12</xdr:col>
      <xdr:colOff>1417381</xdr:colOff>
      <xdr:row>44</xdr:row>
      <xdr:rowOff>19050</xdr:rowOff>
    </xdr:to>
    <xdr:sp macro="" textlink="">
      <xdr:nvSpPr>
        <xdr:cNvPr id="10" name="PIJL-RECHTS 9">
          <a:extLst>
            <a:ext uri="{FF2B5EF4-FFF2-40B4-BE49-F238E27FC236}">
              <a16:creationId xmlns="" xmlns:a16="http://schemas.microsoft.com/office/drawing/2014/main" id="{00000000-0008-0000-0200-00000A000000}"/>
            </a:ext>
          </a:extLst>
        </xdr:cNvPr>
        <xdr:cNvSpPr/>
      </xdr:nvSpPr>
      <xdr:spPr>
        <a:xfrm>
          <a:off x="7315200" y="34766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1133475</xdr:colOff>
      <xdr:row>56</xdr:row>
      <xdr:rowOff>9525</xdr:rowOff>
    </xdr:from>
    <xdr:to>
      <xdr:col>12</xdr:col>
      <xdr:colOff>1417381</xdr:colOff>
      <xdr:row>57</xdr:row>
      <xdr:rowOff>19050</xdr:rowOff>
    </xdr:to>
    <xdr:sp macro="" textlink="">
      <xdr:nvSpPr>
        <xdr:cNvPr id="11" name="PIJL-RECHTS 10">
          <a:extLst>
            <a:ext uri="{FF2B5EF4-FFF2-40B4-BE49-F238E27FC236}">
              <a16:creationId xmlns="" xmlns:a16="http://schemas.microsoft.com/office/drawing/2014/main" id="{00000000-0008-0000-0200-00000B000000}"/>
            </a:ext>
          </a:extLst>
        </xdr:cNvPr>
        <xdr:cNvSpPr/>
      </xdr:nvSpPr>
      <xdr:spPr>
        <a:xfrm>
          <a:off x="7315200" y="69056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1123950</xdr:colOff>
      <xdr:row>19</xdr:row>
      <xdr:rowOff>9525</xdr:rowOff>
    </xdr:from>
    <xdr:to>
      <xdr:col>12</xdr:col>
      <xdr:colOff>1407856</xdr:colOff>
      <xdr:row>20</xdr:row>
      <xdr:rowOff>19050</xdr:rowOff>
    </xdr:to>
    <xdr:sp macro="" textlink="">
      <xdr:nvSpPr>
        <xdr:cNvPr id="9" name="PIJL-RECHTS 6">
          <a:extLst>
            <a:ext uri="{FF2B5EF4-FFF2-40B4-BE49-F238E27FC236}">
              <a16:creationId xmlns="" xmlns:a16="http://schemas.microsoft.com/office/drawing/2014/main" id="{00000000-0008-0000-0200-000009000000}"/>
            </a:ext>
          </a:extLst>
        </xdr:cNvPr>
        <xdr:cNvSpPr/>
      </xdr:nvSpPr>
      <xdr:spPr>
        <a:xfrm>
          <a:off x="7305675" y="25241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781050</xdr:colOff>
      <xdr:row>112</xdr:row>
      <xdr:rowOff>9525</xdr:rowOff>
    </xdr:from>
    <xdr:to>
      <xdr:col>12</xdr:col>
      <xdr:colOff>1064956</xdr:colOff>
      <xdr:row>113</xdr:row>
      <xdr:rowOff>19050</xdr:rowOff>
    </xdr:to>
    <xdr:sp macro="" textlink="">
      <xdr:nvSpPr>
        <xdr:cNvPr id="3" name="PIJL-RECHTS 2">
          <a:extLst>
            <a:ext uri="{FF2B5EF4-FFF2-40B4-BE49-F238E27FC236}">
              <a16:creationId xmlns="" xmlns:a16="http://schemas.microsoft.com/office/drawing/2014/main" id="{00000000-0008-0000-0300-000003000000}"/>
            </a:ext>
          </a:extLst>
        </xdr:cNvPr>
        <xdr:cNvSpPr/>
      </xdr:nvSpPr>
      <xdr:spPr>
        <a:xfrm>
          <a:off x="7581900" y="1362075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108</xdr:row>
      <xdr:rowOff>9525</xdr:rowOff>
    </xdr:from>
    <xdr:to>
      <xdr:col>12</xdr:col>
      <xdr:colOff>1074481</xdr:colOff>
      <xdr:row>109</xdr:row>
      <xdr:rowOff>19050</xdr:rowOff>
    </xdr:to>
    <xdr:sp macro="" textlink="">
      <xdr:nvSpPr>
        <xdr:cNvPr id="4" name="PIJL-RECHTS 3">
          <a:extLst>
            <a:ext uri="{FF2B5EF4-FFF2-40B4-BE49-F238E27FC236}">
              <a16:creationId xmlns="" xmlns:a16="http://schemas.microsoft.com/office/drawing/2014/main" id="{00000000-0008-0000-0300-000004000000}"/>
            </a:ext>
          </a:extLst>
        </xdr:cNvPr>
        <xdr:cNvSpPr/>
      </xdr:nvSpPr>
      <xdr:spPr>
        <a:xfrm>
          <a:off x="7591425" y="1304925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101</xdr:row>
      <xdr:rowOff>171450</xdr:rowOff>
    </xdr:from>
    <xdr:to>
      <xdr:col>12</xdr:col>
      <xdr:colOff>1074481</xdr:colOff>
      <xdr:row>102</xdr:row>
      <xdr:rowOff>180975</xdr:rowOff>
    </xdr:to>
    <xdr:sp macro="" textlink="">
      <xdr:nvSpPr>
        <xdr:cNvPr id="5" name="PIJL-RECHTS 4">
          <a:extLst>
            <a:ext uri="{FF2B5EF4-FFF2-40B4-BE49-F238E27FC236}">
              <a16:creationId xmlns="" xmlns:a16="http://schemas.microsoft.com/office/drawing/2014/main" id="{00000000-0008-0000-0300-000005000000}"/>
            </a:ext>
          </a:extLst>
        </xdr:cNvPr>
        <xdr:cNvSpPr/>
      </xdr:nvSpPr>
      <xdr:spPr>
        <a:xfrm>
          <a:off x="7591425" y="1244917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800100</xdr:colOff>
      <xdr:row>96</xdr:row>
      <xdr:rowOff>9525</xdr:rowOff>
    </xdr:from>
    <xdr:to>
      <xdr:col>12</xdr:col>
      <xdr:colOff>1084006</xdr:colOff>
      <xdr:row>97</xdr:row>
      <xdr:rowOff>19050</xdr:rowOff>
    </xdr:to>
    <xdr:sp macro="" textlink="">
      <xdr:nvSpPr>
        <xdr:cNvPr id="6" name="PIJL-RECHTS 5">
          <a:extLst>
            <a:ext uri="{FF2B5EF4-FFF2-40B4-BE49-F238E27FC236}">
              <a16:creationId xmlns="" xmlns:a16="http://schemas.microsoft.com/office/drawing/2014/main" id="{00000000-0008-0000-0300-000006000000}"/>
            </a:ext>
          </a:extLst>
        </xdr:cNvPr>
        <xdr:cNvSpPr/>
      </xdr:nvSpPr>
      <xdr:spPr>
        <a:xfrm>
          <a:off x="7600950" y="1190625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800100</xdr:colOff>
      <xdr:row>90</xdr:row>
      <xdr:rowOff>0</xdr:rowOff>
    </xdr:from>
    <xdr:to>
      <xdr:col>12</xdr:col>
      <xdr:colOff>1084006</xdr:colOff>
      <xdr:row>91</xdr:row>
      <xdr:rowOff>9525</xdr:rowOff>
    </xdr:to>
    <xdr:sp macro="" textlink="">
      <xdr:nvSpPr>
        <xdr:cNvPr id="7" name="PIJL-RECHTS 6">
          <a:extLst>
            <a:ext uri="{FF2B5EF4-FFF2-40B4-BE49-F238E27FC236}">
              <a16:creationId xmlns="" xmlns:a16="http://schemas.microsoft.com/office/drawing/2014/main" id="{00000000-0008-0000-0300-000007000000}"/>
            </a:ext>
          </a:extLst>
        </xdr:cNvPr>
        <xdr:cNvSpPr/>
      </xdr:nvSpPr>
      <xdr:spPr>
        <a:xfrm>
          <a:off x="7600950" y="1113472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762000</xdr:colOff>
      <xdr:row>67</xdr:row>
      <xdr:rowOff>0</xdr:rowOff>
    </xdr:from>
    <xdr:to>
      <xdr:col>12</xdr:col>
      <xdr:colOff>1045906</xdr:colOff>
      <xdr:row>68</xdr:row>
      <xdr:rowOff>9525</xdr:rowOff>
    </xdr:to>
    <xdr:sp macro="" textlink="">
      <xdr:nvSpPr>
        <xdr:cNvPr id="8" name="PIJL-RECHTS 7">
          <a:extLst>
            <a:ext uri="{FF2B5EF4-FFF2-40B4-BE49-F238E27FC236}">
              <a16:creationId xmlns="" xmlns:a16="http://schemas.microsoft.com/office/drawing/2014/main" id="{00000000-0008-0000-0300-000008000000}"/>
            </a:ext>
          </a:extLst>
        </xdr:cNvPr>
        <xdr:cNvSpPr/>
      </xdr:nvSpPr>
      <xdr:spPr>
        <a:xfrm>
          <a:off x="7210425" y="95250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771525</xdr:colOff>
      <xdr:row>62</xdr:row>
      <xdr:rowOff>0</xdr:rowOff>
    </xdr:from>
    <xdr:to>
      <xdr:col>12</xdr:col>
      <xdr:colOff>1055431</xdr:colOff>
      <xdr:row>63</xdr:row>
      <xdr:rowOff>9525</xdr:rowOff>
    </xdr:to>
    <xdr:sp macro="" textlink="">
      <xdr:nvSpPr>
        <xdr:cNvPr id="10" name="PIJL-RECHTS 9">
          <a:extLst>
            <a:ext uri="{FF2B5EF4-FFF2-40B4-BE49-F238E27FC236}">
              <a16:creationId xmlns="" xmlns:a16="http://schemas.microsoft.com/office/drawing/2014/main" id="{00000000-0008-0000-0300-00000A000000}"/>
            </a:ext>
          </a:extLst>
        </xdr:cNvPr>
        <xdr:cNvSpPr/>
      </xdr:nvSpPr>
      <xdr:spPr>
        <a:xfrm>
          <a:off x="7572375" y="7048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62</xdr:row>
      <xdr:rowOff>180975</xdr:rowOff>
    </xdr:from>
    <xdr:to>
      <xdr:col>12</xdr:col>
      <xdr:colOff>1074481</xdr:colOff>
      <xdr:row>64</xdr:row>
      <xdr:rowOff>0</xdr:rowOff>
    </xdr:to>
    <xdr:sp macro="" textlink="">
      <xdr:nvSpPr>
        <xdr:cNvPr id="11" name="PIJL-RECHTS 10">
          <a:extLst>
            <a:ext uri="{FF2B5EF4-FFF2-40B4-BE49-F238E27FC236}">
              <a16:creationId xmlns="" xmlns:a16="http://schemas.microsoft.com/office/drawing/2014/main" id="{00000000-0008-0000-0300-00000B000000}"/>
            </a:ext>
          </a:extLst>
        </xdr:cNvPr>
        <xdr:cNvSpPr/>
      </xdr:nvSpPr>
      <xdr:spPr>
        <a:xfrm>
          <a:off x="7591425" y="722947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819150</xdr:colOff>
      <xdr:row>59</xdr:row>
      <xdr:rowOff>0</xdr:rowOff>
    </xdr:from>
    <xdr:to>
      <xdr:col>12</xdr:col>
      <xdr:colOff>1103056</xdr:colOff>
      <xdr:row>60</xdr:row>
      <xdr:rowOff>9525</xdr:rowOff>
    </xdr:to>
    <xdr:sp macro="" textlink="">
      <xdr:nvSpPr>
        <xdr:cNvPr id="12" name="PIJL-RECHTS 11">
          <a:extLst>
            <a:ext uri="{FF2B5EF4-FFF2-40B4-BE49-F238E27FC236}">
              <a16:creationId xmlns="" xmlns:a16="http://schemas.microsoft.com/office/drawing/2014/main" id="{00000000-0008-0000-0300-00000C000000}"/>
            </a:ext>
          </a:extLst>
        </xdr:cNvPr>
        <xdr:cNvSpPr/>
      </xdr:nvSpPr>
      <xdr:spPr>
        <a:xfrm>
          <a:off x="7620000" y="5905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54</xdr:row>
      <xdr:rowOff>0</xdr:rowOff>
    </xdr:from>
    <xdr:to>
      <xdr:col>12</xdr:col>
      <xdr:colOff>1074481</xdr:colOff>
      <xdr:row>55</xdr:row>
      <xdr:rowOff>9525</xdr:rowOff>
    </xdr:to>
    <xdr:sp macro="" textlink="">
      <xdr:nvSpPr>
        <xdr:cNvPr id="13" name="PIJL-RECHTS 12">
          <a:extLst>
            <a:ext uri="{FF2B5EF4-FFF2-40B4-BE49-F238E27FC236}">
              <a16:creationId xmlns="" xmlns:a16="http://schemas.microsoft.com/office/drawing/2014/main" id="{00000000-0008-0000-0300-00000D000000}"/>
            </a:ext>
          </a:extLst>
        </xdr:cNvPr>
        <xdr:cNvSpPr/>
      </xdr:nvSpPr>
      <xdr:spPr>
        <a:xfrm>
          <a:off x="7591425" y="4762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800100</xdr:colOff>
      <xdr:row>23</xdr:row>
      <xdr:rowOff>0</xdr:rowOff>
    </xdr:from>
    <xdr:to>
      <xdr:col>12</xdr:col>
      <xdr:colOff>1084006</xdr:colOff>
      <xdr:row>24</xdr:row>
      <xdr:rowOff>9525</xdr:rowOff>
    </xdr:to>
    <xdr:sp macro="" textlink="">
      <xdr:nvSpPr>
        <xdr:cNvPr id="14" name="PIJL-RECHTS 13">
          <a:extLst>
            <a:ext uri="{FF2B5EF4-FFF2-40B4-BE49-F238E27FC236}">
              <a16:creationId xmlns="" xmlns:a16="http://schemas.microsoft.com/office/drawing/2014/main" id="{00000000-0008-0000-0300-00000E000000}"/>
            </a:ext>
          </a:extLst>
        </xdr:cNvPr>
        <xdr:cNvSpPr/>
      </xdr:nvSpPr>
      <xdr:spPr>
        <a:xfrm>
          <a:off x="7600950" y="41910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16</xdr:row>
      <xdr:rowOff>9526</xdr:rowOff>
    </xdr:from>
    <xdr:to>
      <xdr:col>12</xdr:col>
      <xdr:colOff>1047750</xdr:colOff>
      <xdr:row>16</xdr:row>
      <xdr:rowOff>180976</xdr:rowOff>
    </xdr:to>
    <xdr:sp macro="" textlink="">
      <xdr:nvSpPr>
        <xdr:cNvPr id="15" name="PIJL-RECHTS 14">
          <a:extLst>
            <a:ext uri="{FF2B5EF4-FFF2-40B4-BE49-F238E27FC236}">
              <a16:creationId xmlns="" xmlns:a16="http://schemas.microsoft.com/office/drawing/2014/main" id="{00000000-0008-0000-0300-00000F000000}"/>
            </a:ext>
          </a:extLst>
        </xdr:cNvPr>
        <xdr:cNvSpPr/>
      </xdr:nvSpPr>
      <xdr:spPr>
        <a:xfrm>
          <a:off x="7239000" y="3438526"/>
          <a:ext cx="257175" cy="171450"/>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9</xdr:row>
      <xdr:rowOff>0</xdr:rowOff>
    </xdr:from>
    <xdr:to>
      <xdr:col>12</xdr:col>
      <xdr:colOff>1074481</xdr:colOff>
      <xdr:row>10</xdr:row>
      <xdr:rowOff>9525</xdr:rowOff>
    </xdr:to>
    <xdr:sp macro="" textlink="">
      <xdr:nvSpPr>
        <xdr:cNvPr id="16" name="PIJL-RECHTS 15">
          <a:extLst>
            <a:ext uri="{FF2B5EF4-FFF2-40B4-BE49-F238E27FC236}">
              <a16:creationId xmlns="" xmlns:a16="http://schemas.microsoft.com/office/drawing/2014/main" id="{00000000-0008-0000-0300-000010000000}"/>
            </a:ext>
          </a:extLst>
        </xdr:cNvPr>
        <xdr:cNvSpPr/>
      </xdr:nvSpPr>
      <xdr:spPr>
        <a:xfrm>
          <a:off x="7591425" y="19050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771525</xdr:colOff>
      <xdr:row>43</xdr:row>
      <xdr:rowOff>0</xdr:rowOff>
    </xdr:from>
    <xdr:to>
      <xdr:col>12</xdr:col>
      <xdr:colOff>1055431</xdr:colOff>
      <xdr:row>44</xdr:row>
      <xdr:rowOff>9525</xdr:rowOff>
    </xdr:to>
    <xdr:sp macro="" textlink="">
      <xdr:nvSpPr>
        <xdr:cNvPr id="20" name="PIJL-RECHTS 9">
          <a:extLst>
            <a:ext uri="{FF2B5EF4-FFF2-40B4-BE49-F238E27FC236}">
              <a16:creationId xmlns="" xmlns:a16="http://schemas.microsoft.com/office/drawing/2014/main" id="{00000000-0008-0000-0300-000014000000}"/>
            </a:ext>
          </a:extLst>
        </xdr:cNvPr>
        <xdr:cNvSpPr/>
      </xdr:nvSpPr>
      <xdr:spPr>
        <a:xfrm>
          <a:off x="7219950" y="10477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43</xdr:row>
      <xdr:rowOff>180975</xdr:rowOff>
    </xdr:from>
    <xdr:to>
      <xdr:col>12</xdr:col>
      <xdr:colOff>1074481</xdr:colOff>
      <xdr:row>45</xdr:row>
      <xdr:rowOff>0</xdr:rowOff>
    </xdr:to>
    <xdr:sp macro="" textlink="">
      <xdr:nvSpPr>
        <xdr:cNvPr id="21" name="PIJL-RECHTS 10">
          <a:extLst>
            <a:ext uri="{FF2B5EF4-FFF2-40B4-BE49-F238E27FC236}">
              <a16:creationId xmlns="" xmlns:a16="http://schemas.microsoft.com/office/drawing/2014/main" id="{00000000-0008-0000-0300-000015000000}"/>
            </a:ext>
          </a:extLst>
        </xdr:cNvPr>
        <xdr:cNvSpPr/>
      </xdr:nvSpPr>
      <xdr:spPr>
        <a:xfrm>
          <a:off x="7239000" y="1065847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819150</xdr:colOff>
      <xdr:row>35</xdr:row>
      <xdr:rowOff>0</xdr:rowOff>
    </xdr:from>
    <xdr:to>
      <xdr:col>12</xdr:col>
      <xdr:colOff>1103056</xdr:colOff>
      <xdr:row>36</xdr:row>
      <xdr:rowOff>9525</xdr:rowOff>
    </xdr:to>
    <xdr:sp macro="" textlink="">
      <xdr:nvSpPr>
        <xdr:cNvPr id="22" name="PIJL-RECHTS 11">
          <a:extLst>
            <a:ext uri="{FF2B5EF4-FFF2-40B4-BE49-F238E27FC236}">
              <a16:creationId xmlns="" xmlns:a16="http://schemas.microsoft.com/office/drawing/2014/main" id="{00000000-0008-0000-0300-000016000000}"/>
            </a:ext>
          </a:extLst>
        </xdr:cNvPr>
        <xdr:cNvSpPr/>
      </xdr:nvSpPr>
      <xdr:spPr>
        <a:xfrm>
          <a:off x="7267575" y="9334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800100</xdr:colOff>
      <xdr:row>28</xdr:row>
      <xdr:rowOff>0</xdr:rowOff>
    </xdr:from>
    <xdr:to>
      <xdr:col>12</xdr:col>
      <xdr:colOff>1084006</xdr:colOff>
      <xdr:row>29</xdr:row>
      <xdr:rowOff>9525</xdr:rowOff>
    </xdr:to>
    <xdr:sp macro="" textlink="">
      <xdr:nvSpPr>
        <xdr:cNvPr id="23" name="PIJL-RECHTS 13">
          <a:extLst>
            <a:ext uri="{FF2B5EF4-FFF2-40B4-BE49-F238E27FC236}">
              <a16:creationId xmlns="" xmlns:a16="http://schemas.microsoft.com/office/drawing/2014/main" id="{00000000-0008-0000-0300-000017000000}"/>
            </a:ext>
          </a:extLst>
        </xdr:cNvPr>
        <xdr:cNvSpPr/>
      </xdr:nvSpPr>
      <xdr:spPr>
        <a:xfrm>
          <a:off x="7248525" y="6286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800100</xdr:colOff>
      <xdr:row>49</xdr:row>
      <xdr:rowOff>0</xdr:rowOff>
    </xdr:from>
    <xdr:to>
      <xdr:col>12</xdr:col>
      <xdr:colOff>1084006</xdr:colOff>
      <xdr:row>50</xdr:row>
      <xdr:rowOff>9525</xdr:rowOff>
    </xdr:to>
    <xdr:sp macro="" textlink="">
      <xdr:nvSpPr>
        <xdr:cNvPr id="26" name="PIJL-RECHTS 13">
          <a:extLst>
            <a:ext uri="{FF2B5EF4-FFF2-40B4-BE49-F238E27FC236}">
              <a16:creationId xmlns="" xmlns:a16="http://schemas.microsoft.com/office/drawing/2014/main" id="{00000000-0008-0000-0300-00001A000000}"/>
            </a:ext>
          </a:extLst>
        </xdr:cNvPr>
        <xdr:cNvSpPr/>
      </xdr:nvSpPr>
      <xdr:spPr>
        <a:xfrm>
          <a:off x="7248525" y="5143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771525</xdr:colOff>
      <xdr:row>44</xdr:row>
      <xdr:rowOff>0</xdr:rowOff>
    </xdr:from>
    <xdr:to>
      <xdr:col>12</xdr:col>
      <xdr:colOff>1055431</xdr:colOff>
      <xdr:row>45</xdr:row>
      <xdr:rowOff>9525</xdr:rowOff>
    </xdr:to>
    <xdr:sp macro="" textlink="">
      <xdr:nvSpPr>
        <xdr:cNvPr id="27" name="PIJL-RECHTS 9">
          <a:extLst>
            <a:ext uri="{FF2B5EF4-FFF2-40B4-BE49-F238E27FC236}">
              <a16:creationId xmlns="" xmlns:a16="http://schemas.microsoft.com/office/drawing/2014/main" id="{00000000-0008-0000-0300-00001B000000}"/>
            </a:ext>
          </a:extLst>
        </xdr:cNvPr>
        <xdr:cNvSpPr/>
      </xdr:nvSpPr>
      <xdr:spPr>
        <a:xfrm>
          <a:off x="7219950" y="87630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790575</xdr:colOff>
      <xdr:row>44</xdr:row>
      <xdr:rowOff>180975</xdr:rowOff>
    </xdr:from>
    <xdr:to>
      <xdr:col>12</xdr:col>
      <xdr:colOff>1074481</xdr:colOff>
      <xdr:row>46</xdr:row>
      <xdr:rowOff>0</xdr:rowOff>
    </xdr:to>
    <xdr:sp macro="" textlink="">
      <xdr:nvSpPr>
        <xdr:cNvPr id="28" name="PIJL-RECHTS 10">
          <a:extLst>
            <a:ext uri="{FF2B5EF4-FFF2-40B4-BE49-F238E27FC236}">
              <a16:creationId xmlns="" xmlns:a16="http://schemas.microsoft.com/office/drawing/2014/main" id="{00000000-0008-0000-0300-00001C000000}"/>
            </a:ext>
          </a:extLst>
        </xdr:cNvPr>
        <xdr:cNvSpPr/>
      </xdr:nvSpPr>
      <xdr:spPr>
        <a:xfrm>
          <a:off x="7239000" y="8943975"/>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762000</xdr:colOff>
      <xdr:row>74</xdr:row>
      <xdr:rowOff>0</xdr:rowOff>
    </xdr:from>
    <xdr:to>
      <xdr:col>12</xdr:col>
      <xdr:colOff>1045906</xdr:colOff>
      <xdr:row>75</xdr:row>
      <xdr:rowOff>9525</xdr:rowOff>
    </xdr:to>
    <xdr:sp macro="" textlink="">
      <xdr:nvSpPr>
        <xdr:cNvPr id="24" name="PIJL-RECHTS 23">
          <a:extLst>
            <a:ext uri="{FF2B5EF4-FFF2-40B4-BE49-F238E27FC236}">
              <a16:creationId xmlns="" xmlns:a16="http://schemas.microsoft.com/office/drawing/2014/main" id="{00000000-0008-0000-0300-000018000000}"/>
            </a:ext>
          </a:extLst>
        </xdr:cNvPr>
        <xdr:cNvSpPr/>
      </xdr:nvSpPr>
      <xdr:spPr>
        <a:xfrm>
          <a:off x="7210425" y="125730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12</xdr:col>
      <xdr:colOff>762000</xdr:colOff>
      <xdr:row>79</xdr:row>
      <xdr:rowOff>0</xdr:rowOff>
    </xdr:from>
    <xdr:to>
      <xdr:col>12</xdr:col>
      <xdr:colOff>1045906</xdr:colOff>
      <xdr:row>80</xdr:row>
      <xdr:rowOff>9525</xdr:rowOff>
    </xdr:to>
    <xdr:sp macro="" textlink="">
      <xdr:nvSpPr>
        <xdr:cNvPr id="25" name="PIJL-RECHTS 24">
          <a:extLst>
            <a:ext uri="{FF2B5EF4-FFF2-40B4-BE49-F238E27FC236}">
              <a16:creationId xmlns="" xmlns:a16="http://schemas.microsoft.com/office/drawing/2014/main" id="{00000000-0008-0000-0300-000019000000}"/>
            </a:ext>
          </a:extLst>
        </xdr:cNvPr>
        <xdr:cNvSpPr/>
      </xdr:nvSpPr>
      <xdr:spPr>
        <a:xfrm>
          <a:off x="7210425" y="14287500"/>
          <a:ext cx="283906"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1264186</xdr:colOff>
      <xdr:row>10</xdr:row>
      <xdr:rowOff>0</xdr:rowOff>
    </xdr:from>
    <xdr:to>
      <xdr:col>13</xdr:col>
      <xdr:colOff>1548092</xdr:colOff>
      <xdr:row>11</xdr:row>
      <xdr:rowOff>8403</xdr:rowOff>
    </xdr:to>
    <xdr:sp macro="" textlink="">
      <xdr:nvSpPr>
        <xdr:cNvPr id="2" name="PIJL-RECHTS 1">
          <a:extLst>
            <a:ext uri="{FF2B5EF4-FFF2-40B4-BE49-F238E27FC236}">
              <a16:creationId xmlns="" xmlns:a16="http://schemas.microsoft.com/office/drawing/2014/main" id="{00000000-0008-0000-0400-000002000000}"/>
            </a:ext>
          </a:extLst>
        </xdr:cNvPr>
        <xdr:cNvSpPr/>
      </xdr:nvSpPr>
      <xdr:spPr>
        <a:xfrm>
          <a:off x="4131211" y="2437278"/>
          <a:ext cx="0"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xdr:from>
      <xdr:col>13</xdr:col>
      <xdr:colOff>1274271</xdr:colOff>
      <xdr:row>14</xdr:row>
      <xdr:rowOff>0</xdr:rowOff>
    </xdr:from>
    <xdr:to>
      <xdr:col>13</xdr:col>
      <xdr:colOff>1558177</xdr:colOff>
      <xdr:row>15</xdr:row>
      <xdr:rowOff>559</xdr:rowOff>
    </xdr:to>
    <xdr:sp macro="" textlink="">
      <xdr:nvSpPr>
        <xdr:cNvPr id="3" name="PIJL-RECHTS 2">
          <a:extLst>
            <a:ext uri="{FF2B5EF4-FFF2-40B4-BE49-F238E27FC236}">
              <a16:creationId xmlns="" xmlns:a16="http://schemas.microsoft.com/office/drawing/2014/main" id="{00000000-0008-0000-0400-000003000000}"/>
            </a:ext>
          </a:extLst>
        </xdr:cNvPr>
        <xdr:cNvSpPr/>
      </xdr:nvSpPr>
      <xdr:spPr>
        <a:xfrm>
          <a:off x="4131771" y="3572434"/>
          <a:ext cx="0" cy="200025"/>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vlf.livits.net/paginas/openbaar/vakinhoud/kwaliteit/kwaliteitstoets/kwaliteitstoet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nvlf.livits.net/stream/eerste-lijn-update" TargetMode="External"/><Relationship Id="rId18" Type="http://schemas.openxmlformats.org/officeDocument/2006/relationships/hyperlink" Target="https://nvlf.livits.net/stream/20160704richtlijndossiervormingeindversie.pdf" TargetMode="External"/><Relationship Id="rId26" Type="http://schemas.openxmlformats.org/officeDocument/2006/relationships/hyperlink" Target="https://nvlf.livits.net/stream/20160704richtlijndossiervormingeindversie.pdf" TargetMode="External"/><Relationship Id="rId39" Type="http://schemas.openxmlformats.org/officeDocument/2006/relationships/hyperlink" Target="https://nvlf.livits.net/stream/20160704richtlijndossiervormingeindversie.pdf" TargetMode="External"/><Relationship Id="rId21" Type="http://schemas.openxmlformats.org/officeDocument/2006/relationships/hyperlink" Target="https://nvlf.livits.net/stream/20160704richtlijndossiervormingeindversie.pdf" TargetMode="External"/><Relationship Id="rId34" Type="http://schemas.openxmlformats.org/officeDocument/2006/relationships/hyperlink" Target="https://nvlf.livits.net/stream/20160704richtlijndossiervormingeindversie.pdf" TargetMode="External"/><Relationship Id="rId42" Type="http://schemas.openxmlformats.org/officeDocument/2006/relationships/hyperlink" Target="https://nvlf.livits.net/stream/20160704richtlijndossiervormingeindversie.pdf" TargetMode="External"/><Relationship Id="rId47" Type="http://schemas.openxmlformats.org/officeDocument/2006/relationships/hyperlink" Target="https://nvlf.livits.net/stream/20160704richtlijndossiervormingeindversie.pdf" TargetMode="External"/><Relationship Id="rId50" Type="http://schemas.openxmlformats.org/officeDocument/2006/relationships/hyperlink" Target="https://www.nvlf.nl/stream/eerstelijn/20170626084444" TargetMode="External"/><Relationship Id="rId55" Type="http://schemas.openxmlformats.org/officeDocument/2006/relationships/hyperlink" Target="https://nvlf.livits.net/stream/20160704richtlijndossiervormingeindversie.pdf" TargetMode="External"/><Relationship Id="rId63" Type="http://schemas.openxmlformats.org/officeDocument/2006/relationships/hyperlink" Target="https://www.nvlf.nl/stream/eerstelijn" TargetMode="External"/><Relationship Id="rId68" Type="http://schemas.openxmlformats.org/officeDocument/2006/relationships/comments" Target="../comments1.xml"/><Relationship Id="rId7" Type="http://schemas.openxmlformats.org/officeDocument/2006/relationships/hyperlink" Target="https://nvlf.livits.net/paginas/openbaar/vakgebied/vakinhoud/icidh-en-icf" TargetMode="External"/><Relationship Id="rId2" Type="http://schemas.openxmlformats.org/officeDocument/2006/relationships/hyperlink" Target="http://ikbenlogopedist.logopedie.nl/site/icidh_en_icf" TargetMode="External"/><Relationship Id="rId16" Type="http://schemas.openxmlformats.org/officeDocument/2006/relationships/hyperlink" Target="https://nvlf.livits.net/stream/20160704richtlijndossiervormingeindversie.pdf" TargetMode="External"/><Relationship Id="rId29" Type="http://schemas.openxmlformats.org/officeDocument/2006/relationships/hyperlink" Target="https://nvlf.livits.net/stream/20160704richtlijndossiervormingeindversie.pdf" TargetMode="External"/><Relationship Id="rId1" Type="http://schemas.openxmlformats.org/officeDocument/2006/relationships/hyperlink" Target="http://www.logopedie.nl/bestanden/nvlf/nvlf/zelfcheck/1.1.pdf" TargetMode="External"/><Relationship Id="rId6" Type="http://schemas.openxmlformats.org/officeDocument/2006/relationships/hyperlink" Target="https://nvlf.livits.net/paginas/openbaar/vakgebied/vakinhoud/icidh-en-icf" TargetMode="External"/><Relationship Id="rId11" Type="http://schemas.openxmlformats.org/officeDocument/2006/relationships/hyperlink" Target="https://nvlf.livits.net/stream/behandelovereenkomst" TargetMode="External"/><Relationship Id="rId24" Type="http://schemas.openxmlformats.org/officeDocument/2006/relationships/hyperlink" Target="https://nvlf.livits.net/stream/20160704richtlijndossiervormingeindversie.pdf" TargetMode="External"/><Relationship Id="rId32" Type="http://schemas.openxmlformats.org/officeDocument/2006/relationships/hyperlink" Target="https://nvlf.livits.net/stream/20160704richtlijndossiervormingeindversie.pdf" TargetMode="External"/><Relationship Id="rId37" Type="http://schemas.openxmlformats.org/officeDocument/2006/relationships/hyperlink" Target="https://nvlf.livits.net/stream/eerste-lijn-update" TargetMode="External"/><Relationship Id="rId40" Type="http://schemas.openxmlformats.org/officeDocument/2006/relationships/hyperlink" Target="https://nvlf.livits.net/stream/20160704richtlijndossiervormingeindversie.pdf" TargetMode="External"/><Relationship Id="rId45" Type="http://schemas.openxmlformats.org/officeDocument/2006/relationships/hyperlink" Target="https://nvlf.livits.net/stream/20160704richtlijndossiervormingeindversie.pdf" TargetMode="External"/><Relationship Id="rId53" Type="http://schemas.openxmlformats.org/officeDocument/2006/relationships/hyperlink" Target="https://nvlf.livits.net/stream/20160704richtlijndossiervormingeindversie.pdf" TargetMode="External"/><Relationship Id="rId58" Type="http://schemas.openxmlformats.org/officeDocument/2006/relationships/hyperlink" Target="https://nvlf.livits.net/stream/20160704richtlijndossiervormingeindversie.pdf" TargetMode="External"/><Relationship Id="rId66" Type="http://schemas.openxmlformats.org/officeDocument/2006/relationships/drawing" Target="../drawings/drawing2.xml"/><Relationship Id="rId5" Type="http://schemas.openxmlformats.org/officeDocument/2006/relationships/hyperlink" Target="https://nvlf.livits.net/paginas/openbaar/vakgebied/vakinhoud/icidh-en-icf" TargetMode="External"/><Relationship Id="rId15" Type="http://schemas.openxmlformats.org/officeDocument/2006/relationships/hyperlink" Target="https://nvlf.livits.net/stream/behandelovereenkomst" TargetMode="External"/><Relationship Id="rId23" Type="http://schemas.openxmlformats.org/officeDocument/2006/relationships/hyperlink" Target="https://nvlf.livits.net/stream/20160704richtlijndossiervormingeindversie.pdf" TargetMode="External"/><Relationship Id="rId28" Type="http://schemas.openxmlformats.org/officeDocument/2006/relationships/hyperlink" Target="https://nvlf.livits.net/stream/20160704richtlijndossiervormingeindversie.pdf" TargetMode="External"/><Relationship Id="rId36" Type="http://schemas.openxmlformats.org/officeDocument/2006/relationships/hyperlink" Target="https://nvlf.livits.net/stream/20160704richtlijndossiervormingeindversie.pdf" TargetMode="External"/><Relationship Id="rId49" Type="http://schemas.openxmlformats.org/officeDocument/2006/relationships/hyperlink" Target="https://nvlf.livits.net/stream/20160704richtlijndossiervormingeindversie.pdf" TargetMode="External"/><Relationship Id="rId57" Type="http://schemas.openxmlformats.org/officeDocument/2006/relationships/hyperlink" Target="https://nvlf.livits.net/stream/20160704richtlijndossiervormingeindversie.pdf" TargetMode="External"/><Relationship Id="rId61" Type="http://schemas.openxmlformats.org/officeDocument/2006/relationships/hyperlink" Target="https://nvlf.livits.net/stream/20160704richtlijndossiervormingeindversie.pdf" TargetMode="External"/><Relationship Id="rId10" Type="http://schemas.openxmlformats.org/officeDocument/2006/relationships/hyperlink" Target="https://nvlf.livits.net/stream/20160704richtlijndossiervormingeindversie.pdf" TargetMode="External"/><Relationship Id="rId19" Type="http://schemas.openxmlformats.org/officeDocument/2006/relationships/hyperlink" Target="https://nvlf.livits.net/stream/20160704richtlijndossiervormingeindversie.pdf" TargetMode="External"/><Relationship Id="rId31" Type="http://schemas.openxmlformats.org/officeDocument/2006/relationships/hyperlink" Target="https://nvlf.livits.net/stream/eerste-lijn-update" TargetMode="External"/><Relationship Id="rId44" Type="http://schemas.openxmlformats.org/officeDocument/2006/relationships/hyperlink" Target="https://nvlf.livits.net/stream/20160704richtlijndossiervormingeindversie.pdf" TargetMode="External"/><Relationship Id="rId52" Type="http://schemas.openxmlformats.org/officeDocument/2006/relationships/hyperlink" Target="https://nvlf.livits.net/stream/behandelovereenkomst" TargetMode="External"/><Relationship Id="rId60" Type="http://schemas.openxmlformats.org/officeDocument/2006/relationships/hyperlink" Target="https://www.nvlf.nl/stream/eerstelijn/20170626084444" TargetMode="External"/><Relationship Id="rId65" Type="http://schemas.openxmlformats.org/officeDocument/2006/relationships/printerSettings" Target="../printerSettings/printerSettings2.bin"/><Relationship Id="rId4" Type="http://schemas.openxmlformats.org/officeDocument/2006/relationships/hyperlink" Target="https://nvlf.livits.net/stream/voorbehouden-handelingen-update" TargetMode="External"/><Relationship Id="rId9" Type="http://schemas.openxmlformats.org/officeDocument/2006/relationships/hyperlink" Target="https://nvlf.livits.net/stream/20160704richtlijndossiervormingeindversie.pdf" TargetMode="External"/><Relationship Id="rId14" Type="http://schemas.openxmlformats.org/officeDocument/2006/relationships/hyperlink" Target="https://nvlf.livits.net/stream/20160704richtlijndossiervormingeindversie.pdf" TargetMode="External"/><Relationship Id="rId22" Type="http://schemas.openxmlformats.org/officeDocument/2006/relationships/hyperlink" Target="https://nvlf.livits.net/stream/20160704richtlijndossiervormingeindversie.pdf" TargetMode="External"/><Relationship Id="rId27" Type="http://schemas.openxmlformats.org/officeDocument/2006/relationships/hyperlink" Target="https://nvlf.livits.net/stream/20160704richtlijndossiervormingeindversie.pdf" TargetMode="External"/><Relationship Id="rId30" Type="http://schemas.openxmlformats.org/officeDocument/2006/relationships/hyperlink" Target="https://nvlf.livits.net/stream/20160704richtlijndossiervormingeindversie.pdf" TargetMode="External"/><Relationship Id="rId35" Type="http://schemas.openxmlformats.org/officeDocument/2006/relationships/hyperlink" Target="https://nvlf.livits.net/stream/20160704richtlijndossiervormingeindversie.pdf" TargetMode="External"/><Relationship Id="rId43" Type="http://schemas.openxmlformats.org/officeDocument/2006/relationships/hyperlink" Target="https://nvlf.livits.net/stream/20160704richtlijndossiervormingeindversie.pdf" TargetMode="External"/><Relationship Id="rId48" Type="http://schemas.openxmlformats.org/officeDocument/2006/relationships/hyperlink" Target="https://nvlf.livits.net/stream/behandelovereenkomst" TargetMode="External"/><Relationship Id="rId56" Type="http://schemas.openxmlformats.org/officeDocument/2006/relationships/hyperlink" Target="https://nvlf.livits.net/stream/20160704richtlijndossiervormingeindversie.pdf" TargetMode="External"/><Relationship Id="rId64" Type="http://schemas.openxmlformats.org/officeDocument/2006/relationships/hyperlink" Target="https://www.nvlf.nl/stream/addendum-nvlf-richtlijn-logopedische-verslaggeving" TargetMode="External"/><Relationship Id="rId8" Type="http://schemas.openxmlformats.org/officeDocument/2006/relationships/hyperlink" Target="https://nvlf.livits.net/paginas/openbaar/vakgebied/vakinhoud/icidh-en-icf" TargetMode="External"/><Relationship Id="rId51" Type="http://schemas.openxmlformats.org/officeDocument/2006/relationships/hyperlink" Target="https://nvlf.livits.net/stream/20160704richtlijndossiervormingeindversie.pdf" TargetMode="External"/><Relationship Id="rId3" Type="http://schemas.openxmlformats.org/officeDocument/2006/relationships/hyperlink" Target="http://ikbenlogopedist.logopedie.nl/site/icidh_en_icf" TargetMode="External"/><Relationship Id="rId12" Type="http://schemas.openxmlformats.org/officeDocument/2006/relationships/hyperlink" Target="https://nvlf.livits.net/stream/20160704richtlijndossiervormingeindversie.pdf" TargetMode="External"/><Relationship Id="rId17" Type="http://schemas.openxmlformats.org/officeDocument/2006/relationships/hyperlink" Target="https://nvlf.livits.net/stream/20160704richtlijndossiervormingeindversie.pdf" TargetMode="External"/><Relationship Id="rId25" Type="http://schemas.openxmlformats.org/officeDocument/2006/relationships/hyperlink" Target="https://nvlf.livits.net/stream/20160704richtlijndossiervormingeindversie.pdf" TargetMode="External"/><Relationship Id="rId33" Type="http://schemas.openxmlformats.org/officeDocument/2006/relationships/hyperlink" Target="https://nvlf.livits.net/stream/20160704richtlijndossiervormingeindversie.pdf" TargetMode="External"/><Relationship Id="rId38" Type="http://schemas.openxmlformats.org/officeDocument/2006/relationships/hyperlink" Target="https://nvlf.livits.net/stream/20160704richtlijndossiervormingeindversie.pdf" TargetMode="External"/><Relationship Id="rId46" Type="http://schemas.openxmlformats.org/officeDocument/2006/relationships/hyperlink" Target="https://www.nvlf.nl/stream/eerstelijn/20170626084444" TargetMode="External"/><Relationship Id="rId59" Type="http://schemas.openxmlformats.org/officeDocument/2006/relationships/hyperlink" Target="https://nvlf.livits.net/stream/20160704richtlijndossiervormingeindversie.pdf" TargetMode="External"/><Relationship Id="rId67" Type="http://schemas.openxmlformats.org/officeDocument/2006/relationships/vmlDrawing" Target="../drawings/vmlDrawing1.vml"/><Relationship Id="rId20" Type="http://schemas.openxmlformats.org/officeDocument/2006/relationships/hyperlink" Target="https://nvlf.livits.net/stream/20160704richtlijndossiervormingeindversie.pdf" TargetMode="External"/><Relationship Id="rId41" Type="http://schemas.openxmlformats.org/officeDocument/2006/relationships/hyperlink" Target="https://nvlf.livits.net/stream/20160704richtlijndossiervormingeindversie.pdf" TargetMode="External"/><Relationship Id="rId54" Type="http://schemas.openxmlformats.org/officeDocument/2006/relationships/hyperlink" Target="https://nvlf.livits.net/stream/20160704richtlijndossiervormingeindversie.pdf" TargetMode="External"/><Relationship Id="rId62" Type="http://schemas.openxmlformats.org/officeDocument/2006/relationships/hyperlink" Target="https://nvlf.livits.net/stream/20160704richtlijndossiervormingeindversi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vlf.nl/stream/richtlijnstotterenbijkinderenadolescentenenvolwassenen.pdf" TargetMode="External"/><Relationship Id="rId13" Type="http://schemas.openxmlformats.org/officeDocument/2006/relationships/hyperlink" Target="https://www.nvlf.nl/stream/richtlijnstotterenbijkinderenadolescentenenvolwassenen.pdf" TargetMode="External"/><Relationship Id="rId3" Type="http://schemas.openxmlformats.org/officeDocument/2006/relationships/hyperlink" Target="https://nvlf.livits.net/paginas/openbaar/vakgebied/vakinhoud/inhoudelijke-richtlijnen" TargetMode="External"/><Relationship Id="rId7" Type="http://schemas.openxmlformats.org/officeDocument/2006/relationships/hyperlink" Target="https://www.nvlf.nl/stream/richtlijnafasieck18-03.pdf" TargetMode="External"/><Relationship Id="rId12" Type="http://schemas.openxmlformats.org/officeDocument/2006/relationships/hyperlink" Target="https://www.nvlf.nl/stream/richtlijnafasieck18-03.pdf" TargetMode="External"/><Relationship Id="rId2" Type="http://schemas.openxmlformats.org/officeDocument/2006/relationships/hyperlink" Target="https://www.nvlf.nl/stream/richtlijnafasieck18-03.pdf" TargetMode="External"/><Relationship Id="rId1" Type="http://schemas.openxmlformats.org/officeDocument/2006/relationships/hyperlink" Target="http://www.logopedie.nl/bestanden/ikbenlogopedist/kwaliteit/Kwaliteitsdocumenten/richtlijnen/Monodisciplinaire_richtlijn_parkinson.pdf" TargetMode="External"/><Relationship Id="rId6" Type="http://schemas.openxmlformats.org/officeDocument/2006/relationships/hyperlink" Target="https://www.nvlf.nl/stream/richtlijnafasieck18-03.pdf" TargetMode="External"/><Relationship Id="rId11" Type="http://schemas.openxmlformats.org/officeDocument/2006/relationships/hyperlink" Target="https://www.nvlf.nl/stream/richtlijnstotterenbijkinderenadolescentenenvolwassenen.pdf" TargetMode="External"/><Relationship Id="rId5" Type="http://schemas.openxmlformats.org/officeDocument/2006/relationships/hyperlink" Target="https://www.nvlf.nl/stream/richtlijnstotterenbijkinderenadolescentenenvolwassenen.pdf" TargetMode="External"/><Relationship Id="rId15" Type="http://schemas.openxmlformats.org/officeDocument/2006/relationships/drawing" Target="../drawings/drawing3.xml"/><Relationship Id="rId10" Type="http://schemas.openxmlformats.org/officeDocument/2006/relationships/hyperlink" Target="https://www.nvlf.nl/stream/kwaliteitscriteriaparkinson2009.pdf" TargetMode="External"/><Relationship Id="rId4" Type="http://schemas.openxmlformats.org/officeDocument/2006/relationships/hyperlink" Target="https://www.nvlf.nl/stream/kwaliteitscriteriaparkinson2009.pdf" TargetMode="External"/><Relationship Id="rId9" Type="http://schemas.openxmlformats.org/officeDocument/2006/relationships/hyperlink" Target="https://nvlf.livits.net/paginas/openbaar/vakgebied/vakinhoud/inhoudelijke-richtlijnen"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nvlf.livits.net/stream/patientklachtrecht-en-beroepscode-update" TargetMode="External"/><Relationship Id="rId13" Type="http://schemas.openxmlformats.org/officeDocument/2006/relationships/hyperlink" Target="https://nvlf.livits.net/stream/calamiteitenplan-update" TargetMode="External"/><Relationship Id="rId18" Type="http://schemas.openxmlformats.org/officeDocument/2006/relationships/hyperlink" Target="https://nvlf.livits.net/stream/handreiking-voor-kleine-zorgaanbieders" TargetMode="External"/><Relationship Id="rId26" Type="http://schemas.openxmlformats.org/officeDocument/2006/relationships/hyperlink" Target="https://nvlf.livits.net/stream/calamiteitenplan-update" TargetMode="External"/><Relationship Id="rId3" Type="http://schemas.openxmlformats.org/officeDocument/2006/relationships/hyperlink" Target="https://www.nvlf.nl/stream/eerstelijn/20170626084444" TargetMode="External"/><Relationship Id="rId21" Type="http://schemas.openxmlformats.org/officeDocument/2006/relationships/hyperlink" Target="http://www.klachtenloketparamedici.nl/" TargetMode="External"/><Relationship Id="rId34" Type="http://schemas.openxmlformats.org/officeDocument/2006/relationships/drawing" Target="../drawings/drawing4.xml"/><Relationship Id="rId7" Type="http://schemas.openxmlformats.org/officeDocument/2006/relationships/hyperlink" Target="https://nvlf.livits.net/stream/handreiking-voor-kleine-zorgaanbieders" TargetMode="External"/><Relationship Id="rId12" Type="http://schemas.openxmlformats.org/officeDocument/2006/relationships/hyperlink" Target="https://nvlf.livits.net/stream/inrichtingseisen-behandelruimte-logopedie-eerstelijn" TargetMode="External"/><Relationship Id="rId17" Type="http://schemas.openxmlformats.org/officeDocument/2006/relationships/hyperlink" Target="https://nvlf.livits.net/paginas/openbaar/vakgebied/wet-en-regelgeving/wkkgz" TargetMode="External"/><Relationship Id="rId25" Type="http://schemas.openxmlformats.org/officeDocument/2006/relationships/hyperlink" Target="https://nvlf.livits.net/stream/inrichtingseisen-behandelruimte-logopedie-eerstelijn" TargetMode="External"/><Relationship Id="rId33" Type="http://schemas.openxmlformats.org/officeDocument/2006/relationships/printerSettings" Target="../printerSettings/printerSettings4.bin"/><Relationship Id="rId2" Type="http://schemas.openxmlformats.org/officeDocument/2006/relationships/hyperlink" Target="https://nvlf.livits.net/stream/eerste-lijn-update" TargetMode="External"/><Relationship Id="rId16" Type="http://schemas.openxmlformats.org/officeDocument/2006/relationships/hyperlink" Target="http://www.klachtenloketparamedici.nl/" TargetMode="External"/><Relationship Id="rId20" Type="http://schemas.openxmlformats.org/officeDocument/2006/relationships/hyperlink" Target="https://nvlf.livits.net/stream/patientklachtrecht-en-beroepscode-update" TargetMode="External"/><Relationship Id="rId29" Type="http://schemas.openxmlformats.org/officeDocument/2006/relationships/hyperlink" Target="https://nvlf.livits.net/stream/eerste-lijn-update" TargetMode="External"/><Relationship Id="rId1" Type="http://schemas.openxmlformats.org/officeDocument/2006/relationships/hyperlink" Target="http://www.kwaliteitsregisterparamedici.nl/" TargetMode="External"/><Relationship Id="rId6" Type="http://schemas.openxmlformats.org/officeDocument/2006/relationships/hyperlink" Target="https://nvlf.livits.net/stream/handreiking-voor-kleine-zorgaanbieders" TargetMode="External"/><Relationship Id="rId11" Type="http://schemas.openxmlformats.org/officeDocument/2006/relationships/hyperlink" Target="https://nvlf.livits.net/paginas/openbaar/vakinhoud/wet-en-regelgeving/wet-en-regelgeving-overzicht" TargetMode="External"/><Relationship Id="rId24" Type="http://schemas.openxmlformats.org/officeDocument/2006/relationships/hyperlink" Target="https://nvlf.livits.net/paginas/openbaar/vakinhoud/wet-en-regelgeving/wet-en-regelgeving-overzicht" TargetMode="External"/><Relationship Id="rId32" Type="http://schemas.openxmlformats.org/officeDocument/2006/relationships/hyperlink" Target="https://puc.overheid.nl/nza/doc/PUC_3539_22/1/" TargetMode="External"/><Relationship Id="rId5" Type="http://schemas.openxmlformats.org/officeDocument/2006/relationships/hyperlink" Target="https://www.nvlf.nl/paginas/openbaar/vakgebied/wet-en-regelgeving/meldcode-kindermishandeling-en-huiselijk-geweld" TargetMode="External"/><Relationship Id="rId15" Type="http://schemas.openxmlformats.org/officeDocument/2006/relationships/hyperlink" Target="https://nvlf.livits.net/paginas/openbaar/vakgebied/wet-en-regelgeving/wkkgz" TargetMode="External"/><Relationship Id="rId23" Type="http://schemas.openxmlformats.org/officeDocument/2006/relationships/hyperlink" Target="https://nvlf.livits.net/paginas/openbaar/werk-en-organisatie/praktijkhouder/werkgever/praktijkvoering" TargetMode="External"/><Relationship Id="rId28" Type="http://schemas.openxmlformats.org/officeDocument/2006/relationships/hyperlink" Target="https://www.nvlf.nl/stream/eerstelijn/20170626084444" TargetMode="External"/><Relationship Id="rId10" Type="http://schemas.openxmlformats.org/officeDocument/2006/relationships/hyperlink" Target="https://nvlf.livits.net/paginas/openbaar/werk-en-organisatie/praktijkhouder/werkgever/praktijkvoering" TargetMode="External"/><Relationship Id="rId19" Type="http://schemas.openxmlformats.org/officeDocument/2006/relationships/hyperlink" Target="https://nvlf.livits.net/stream/handreiking-voor-kleine-zorgaanbieders" TargetMode="External"/><Relationship Id="rId31" Type="http://schemas.openxmlformats.org/officeDocument/2006/relationships/hyperlink" Target="https://www.nvlf.nl/stream/eerstelijn/20170626084444" TargetMode="External"/><Relationship Id="rId4" Type="http://schemas.openxmlformats.org/officeDocument/2006/relationships/hyperlink" Target="http://www.logopedie.nl/bestanden/nvlf/nvlf/zelfcheck/3.7_2.pdf" TargetMode="External"/><Relationship Id="rId9" Type="http://schemas.openxmlformats.org/officeDocument/2006/relationships/hyperlink" Target="https://nvlf.livits.net/paginas/openbaar/vakinhoud/wet-en-regelgeving/wet-en-regelgeving-overzicht" TargetMode="External"/><Relationship Id="rId14" Type="http://schemas.openxmlformats.org/officeDocument/2006/relationships/hyperlink" Target="https://nvlf.livits.net/paginas/openbaar/vakgebied/wet-en-regelgeving/wkkgz" TargetMode="External"/><Relationship Id="rId22" Type="http://schemas.openxmlformats.org/officeDocument/2006/relationships/hyperlink" Target="https://nvlf.livits.net/paginas/openbaar/vakinhoud/wet-en-regelgeving/wet-en-regelgeving-overzicht" TargetMode="External"/><Relationship Id="rId27" Type="http://schemas.openxmlformats.org/officeDocument/2006/relationships/hyperlink" Target="https://nvlf.livits.net/stream/eerste-lijn-update" TargetMode="External"/><Relationship Id="rId30" Type="http://schemas.openxmlformats.org/officeDocument/2006/relationships/hyperlink" Target="https://www.nvlf.nl/stream/eerstelijn/20170626084444"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topLeftCell="A3" workbookViewId="0">
      <selection activeCell="C3" sqref="C3"/>
    </sheetView>
  </sheetViews>
  <sheetFormatPr defaultRowHeight="15" x14ac:dyDescent="0.25"/>
  <cols>
    <col min="1" max="1" width="0.140625" style="1" customWidth="1"/>
    <col min="2" max="2" width="3.5703125" style="1" hidden="1" customWidth="1"/>
    <col min="3" max="6" width="9.140625" style="1"/>
    <col min="7" max="7" width="10.42578125" style="1" customWidth="1"/>
    <col min="8" max="16" width="9.140625" style="1"/>
    <col min="17" max="17" width="11.140625" style="1" customWidth="1"/>
    <col min="18" max="16384" width="9.140625" style="1"/>
  </cols>
  <sheetData>
    <row r="1" spans="1:26" hidden="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idden="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row>
    <row r="3" spans="1:26" ht="26.25" x14ac:dyDescent="0.4">
      <c r="A3" s="17"/>
      <c r="B3" s="17"/>
      <c r="C3" s="16" t="s">
        <v>300</v>
      </c>
      <c r="D3" s="4"/>
      <c r="E3" s="4"/>
      <c r="F3" s="4"/>
      <c r="G3" s="4"/>
      <c r="H3" s="4"/>
      <c r="I3" s="4"/>
      <c r="J3" s="4"/>
      <c r="K3" s="4"/>
      <c r="L3" s="4"/>
      <c r="M3" s="4"/>
      <c r="N3" s="4"/>
      <c r="O3" s="4"/>
      <c r="P3" s="4"/>
      <c r="Q3" s="4"/>
      <c r="R3" s="160"/>
      <c r="S3" s="160"/>
      <c r="T3" s="160"/>
      <c r="U3" s="160"/>
      <c r="V3" s="160"/>
      <c r="W3" s="160"/>
      <c r="X3" s="160"/>
      <c r="Y3" s="160"/>
      <c r="Z3" s="160"/>
    </row>
    <row r="4" spans="1:26" x14ac:dyDescent="0.25">
      <c r="A4" s="17"/>
      <c r="B4" s="17"/>
      <c r="C4" s="4"/>
      <c r="D4" s="4"/>
      <c r="E4" s="4"/>
      <c r="F4" s="4"/>
      <c r="G4" s="4"/>
      <c r="H4" s="4"/>
      <c r="I4" s="4"/>
      <c r="J4" s="4"/>
      <c r="K4" s="4"/>
      <c r="L4" s="4"/>
      <c r="M4" s="4"/>
      <c r="N4" s="4"/>
      <c r="O4" s="4"/>
      <c r="P4" s="4"/>
      <c r="Q4" s="4"/>
      <c r="R4" s="160"/>
      <c r="S4" s="160"/>
      <c r="T4" s="160"/>
      <c r="U4" s="160"/>
      <c r="V4" s="160"/>
      <c r="W4" s="160"/>
      <c r="X4" s="160"/>
      <c r="Y4" s="160"/>
      <c r="Z4" s="160"/>
    </row>
    <row r="5" spans="1:26" x14ac:dyDescent="0.25">
      <c r="A5" s="17"/>
      <c r="B5" s="17"/>
      <c r="C5" s="2" t="s">
        <v>559</v>
      </c>
      <c r="D5" s="4"/>
      <c r="E5" s="4"/>
      <c r="F5" s="4"/>
      <c r="G5" s="4"/>
      <c r="H5" s="4"/>
      <c r="I5" s="4"/>
      <c r="J5" s="4"/>
      <c r="K5" s="4"/>
      <c r="L5" s="4"/>
      <c r="M5" s="4"/>
      <c r="N5" s="4"/>
      <c r="O5" s="4"/>
      <c r="P5" s="4"/>
      <c r="Q5" s="4"/>
      <c r="R5" s="160"/>
      <c r="S5" s="160"/>
      <c r="T5" s="160"/>
      <c r="U5" s="160"/>
      <c r="V5" s="160"/>
      <c r="W5" s="160"/>
      <c r="X5" s="160"/>
      <c r="Y5" s="160"/>
      <c r="Z5" s="160"/>
    </row>
    <row r="6" spans="1:26" x14ac:dyDescent="0.25">
      <c r="A6" s="17"/>
      <c r="B6" s="17"/>
      <c r="C6" s="5"/>
      <c r="D6" s="4"/>
      <c r="E6" s="4"/>
      <c r="F6" s="4"/>
      <c r="G6" s="4"/>
      <c r="H6" s="4"/>
      <c r="I6" s="4"/>
      <c r="J6" s="4"/>
      <c r="K6" s="4"/>
      <c r="L6" s="4"/>
      <c r="M6" s="4"/>
      <c r="N6" s="4"/>
      <c r="O6" s="4"/>
      <c r="P6" s="4"/>
      <c r="Q6" s="4"/>
      <c r="R6" s="160"/>
      <c r="S6" s="160"/>
      <c r="T6" s="160"/>
      <c r="U6" s="160"/>
      <c r="V6" s="160"/>
      <c r="W6" s="160"/>
      <c r="X6" s="160"/>
      <c r="Y6" s="160"/>
      <c r="Z6" s="160"/>
    </row>
    <row r="7" spans="1:26" ht="18.75" x14ac:dyDescent="0.3">
      <c r="A7" s="17"/>
      <c r="B7" s="17"/>
      <c r="C7" s="14" t="s">
        <v>55</v>
      </c>
      <c r="D7" s="3"/>
      <c r="E7" s="3"/>
      <c r="F7" s="3"/>
      <c r="G7" s="3"/>
      <c r="H7" s="4"/>
      <c r="I7" s="4"/>
      <c r="J7" s="4"/>
      <c r="K7" s="4"/>
      <c r="L7" s="4"/>
      <c r="M7" s="4"/>
      <c r="N7" s="4"/>
      <c r="O7" s="4"/>
      <c r="P7" s="4"/>
      <c r="Q7" s="4"/>
      <c r="R7" s="160"/>
      <c r="S7" s="160"/>
      <c r="T7" s="160"/>
      <c r="U7" s="160"/>
      <c r="V7" s="160"/>
      <c r="W7" s="160"/>
      <c r="X7" s="160"/>
      <c r="Y7" s="160"/>
      <c r="Z7" s="160"/>
    </row>
    <row r="8" spans="1:26" x14ac:dyDescent="0.25">
      <c r="A8" s="17"/>
      <c r="B8" s="17"/>
      <c r="C8" s="2" t="s">
        <v>69</v>
      </c>
      <c r="D8" s="4"/>
      <c r="E8" s="4"/>
      <c r="F8" s="4"/>
      <c r="G8" s="4"/>
      <c r="H8" s="4"/>
      <c r="I8" s="4"/>
      <c r="J8" s="4"/>
      <c r="K8" s="4"/>
      <c r="L8" s="4"/>
      <c r="M8" s="4"/>
      <c r="N8" s="4"/>
      <c r="O8" s="4"/>
      <c r="P8" s="4"/>
      <c r="Q8" s="4"/>
      <c r="R8" s="160"/>
      <c r="S8" s="160"/>
      <c r="T8" s="160"/>
      <c r="U8" s="160"/>
      <c r="V8" s="160"/>
      <c r="W8" s="160"/>
      <c r="X8" s="160"/>
      <c r="Y8" s="160"/>
      <c r="Z8" s="160"/>
    </row>
    <row r="9" spans="1:26" x14ac:dyDescent="0.25">
      <c r="A9" s="17"/>
      <c r="B9" s="17"/>
      <c r="C9" s="2" t="s">
        <v>70</v>
      </c>
      <c r="D9" s="4"/>
      <c r="E9" s="4"/>
      <c r="F9" s="4"/>
      <c r="G9" s="4"/>
      <c r="H9" s="4"/>
      <c r="I9" s="4"/>
      <c r="J9" s="4"/>
      <c r="K9" s="4"/>
      <c r="L9" s="4"/>
      <c r="M9" s="4"/>
      <c r="N9" s="4"/>
      <c r="O9" s="4"/>
      <c r="P9" s="4"/>
      <c r="Q9" s="4"/>
      <c r="R9" s="160"/>
      <c r="S9" s="160"/>
      <c r="T9" s="160"/>
      <c r="U9" s="160"/>
      <c r="V9" s="160"/>
      <c r="W9" s="160"/>
      <c r="X9" s="160"/>
      <c r="Y9" s="160"/>
      <c r="Z9" s="160"/>
    </row>
    <row r="10" spans="1:26" x14ac:dyDescent="0.25">
      <c r="A10" s="17"/>
      <c r="B10" s="17"/>
      <c r="C10" s="5"/>
      <c r="D10" s="4"/>
      <c r="E10" s="4"/>
      <c r="F10" s="4"/>
      <c r="G10" s="4"/>
      <c r="H10" s="4"/>
      <c r="I10" s="4"/>
      <c r="J10" s="4"/>
      <c r="K10" s="4"/>
      <c r="L10" s="4"/>
      <c r="M10" s="4"/>
      <c r="N10" s="4"/>
      <c r="O10" s="4"/>
      <c r="P10" s="4"/>
      <c r="Q10" s="4"/>
      <c r="R10" s="160"/>
      <c r="S10" s="160"/>
      <c r="T10" s="160"/>
      <c r="U10" s="160"/>
      <c r="V10" s="160"/>
      <c r="W10" s="160"/>
      <c r="X10" s="160"/>
      <c r="Y10" s="160"/>
      <c r="Z10" s="160"/>
    </row>
    <row r="11" spans="1:26" ht="18.75" x14ac:dyDescent="0.3">
      <c r="A11" s="17"/>
      <c r="B11" s="17"/>
      <c r="C11" s="14" t="s">
        <v>56</v>
      </c>
      <c r="D11" s="4"/>
      <c r="E11" s="4"/>
      <c r="F11" s="4"/>
      <c r="G11" s="4"/>
      <c r="H11" s="4"/>
      <c r="I11" s="4"/>
      <c r="J11" s="4"/>
      <c r="K11" s="4"/>
      <c r="L11" s="4"/>
      <c r="M11" s="4"/>
      <c r="N11" s="4"/>
      <c r="O11" s="4"/>
      <c r="P11" s="4"/>
      <c r="Q11" s="4"/>
      <c r="R11" s="160"/>
      <c r="S11" s="160"/>
      <c r="T11" s="160"/>
      <c r="U11" s="160"/>
      <c r="V11" s="160"/>
      <c r="W11" s="160"/>
      <c r="X11" s="160"/>
      <c r="Y11" s="160"/>
      <c r="Z11" s="160"/>
    </row>
    <row r="12" spans="1:26" x14ac:dyDescent="0.25">
      <c r="A12" s="17"/>
      <c r="B12" s="17"/>
      <c r="C12" s="2" t="s">
        <v>206</v>
      </c>
      <c r="D12" s="4"/>
      <c r="E12" s="4"/>
      <c r="F12" s="4"/>
      <c r="G12" s="4"/>
      <c r="H12" s="4"/>
      <c r="I12" s="4"/>
      <c r="J12" s="4"/>
      <c r="K12" s="4"/>
      <c r="L12" s="4"/>
      <c r="M12" s="4"/>
      <c r="N12" s="4"/>
      <c r="O12" s="4"/>
      <c r="P12" s="4"/>
      <c r="Q12" s="4"/>
      <c r="R12" s="160"/>
      <c r="S12" s="160"/>
      <c r="T12" s="160"/>
      <c r="U12" s="160"/>
      <c r="V12" s="160"/>
      <c r="W12" s="160"/>
      <c r="X12" s="160"/>
      <c r="Y12" s="160"/>
      <c r="Z12" s="160"/>
    </row>
    <row r="13" spans="1:26" x14ac:dyDescent="0.25">
      <c r="A13" s="17"/>
      <c r="B13" s="17"/>
      <c r="C13" s="2" t="s">
        <v>229</v>
      </c>
      <c r="D13" s="4"/>
      <c r="E13" s="4"/>
      <c r="F13" s="4"/>
      <c r="G13" s="4"/>
      <c r="H13" s="4"/>
      <c r="I13" s="4"/>
      <c r="J13" s="4"/>
      <c r="K13" s="4"/>
      <c r="L13" s="4"/>
      <c r="M13" s="4"/>
      <c r="N13" s="4"/>
      <c r="O13" s="4"/>
      <c r="P13" s="4"/>
      <c r="Q13" s="4"/>
      <c r="R13" s="160"/>
      <c r="S13" s="160"/>
      <c r="T13" s="160"/>
      <c r="U13" s="160"/>
      <c r="V13" s="160"/>
      <c r="W13" s="160"/>
      <c r="X13" s="160"/>
      <c r="Y13" s="160"/>
      <c r="Z13" s="160"/>
    </row>
    <row r="14" spans="1:26" x14ac:dyDescent="0.25">
      <c r="A14" s="17"/>
      <c r="B14" s="17"/>
      <c r="C14" s="2" t="s">
        <v>244</v>
      </c>
      <c r="D14" s="4"/>
      <c r="E14" s="4"/>
      <c r="F14" s="4"/>
      <c r="G14" s="4"/>
      <c r="H14" s="4"/>
      <c r="I14" s="4"/>
      <c r="J14" s="4"/>
      <c r="K14" s="4"/>
      <c r="L14" s="4"/>
      <c r="M14" s="4"/>
      <c r="N14" s="4"/>
      <c r="O14" s="4"/>
      <c r="P14" s="4"/>
      <c r="Q14" s="4"/>
      <c r="R14" s="160"/>
      <c r="S14" s="160"/>
      <c r="T14" s="160"/>
      <c r="U14" s="160"/>
      <c r="V14" s="160"/>
      <c r="W14" s="160"/>
      <c r="X14" s="160"/>
      <c r="Y14" s="160"/>
      <c r="Z14" s="160"/>
    </row>
    <row r="15" spans="1:26" x14ac:dyDescent="0.25">
      <c r="A15" s="17"/>
      <c r="B15" s="17"/>
      <c r="C15" s="5"/>
      <c r="D15" s="4"/>
      <c r="E15" s="4"/>
      <c r="F15" s="4"/>
      <c r="G15" s="4"/>
      <c r="H15" s="4"/>
      <c r="I15" s="4"/>
      <c r="J15" s="4"/>
      <c r="K15" s="4"/>
      <c r="L15" s="4"/>
      <c r="M15" s="4"/>
      <c r="N15" s="4"/>
      <c r="O15" s="4"/>
      <c r="P15" s="4"/>
      <c r="Q15" s="4"/>
      <c r="R15" s="160"/>
      <c r="S15" s="160"/>
      <c r="T15" s="160"/>
      <c r="U15" s="160"/>
      <c r="V15" s="160"/>
      <c r="W15" s="160"/>
      <c r="X15" s="160"/>
      <c r="Y15" s="160"/>
      <c r="Z15" s="160"/>
    </row>
    <row r="16" spans="1:26" ht="18.75" x14ac:dyDescent="0.3">
      <c r="A16" s="17"/>
      <c r="B16" s="17"/>
      <c r="C16" s="14" t="s">
        <v>57</v>
      </c>
      <c r="D16" s="4"/>
      <c r="E16" s="4"/>
      <c r="F16" s="4"/>
      <c r="G16" s="4"/>
      <c r="H16" s="4"/>
      <c r="I16" s="4"/>
      <c r="J16" s="4"/>
      <c r="K16" s="4"/>
      <c r="L16" s="4"/>
      <c r="M16" s="4"/>
      <c r="N16" s="4"/>
      <c r="O16" s="4"/>
      <c r="P16" s="4"/>
      <c r="Q16" s="4"/>
      <c r="R16" s="160"/>
      <c r="S16" s="160"/>
      <c r="T16" s="160"/>
      <c r="U16" s="160"/>
      <c r="V16" s="160"/>
      <c r="W16" s="160"/>
      <c r="X16" s="160"/>
      <c r="Y16" s="160"/>
      <c r="Z16" s="160"/>
    </row>
    <row r="17" spans="1:26" x14ac:dyDescent="0.25">
      <c r="A17" s="17"/>
      <c r="B17" s="17"/>
      <c r="C17" s="2" t="s">
        <v>560</v>
      </c>
      <c r="D17" s="4"/>
      <c r="E17" s="4"/>
      <c r="F17" s="4"/>
      <c r="G17" s="4"/>
      <c r="H17" s="4"/>
      <c r="I17" s="4"/>
      <c r="J17" s="4"/>
      <c r="K17" s="4"/>
      <c r="L17" s="4"/>
      <c r="M17" s="4"/>
      <c r="N17" s="4"/>
      <c r="O17" s="4"/>
      <c r="P17" s="4"/>
      <c r="Q17" s="4"/>
      <c r="R17" s="160"/>
      <c r="S17" s="160"/>
      <c r="T17" s="160"/>
      <c r="U17" s="160"/>
      <c r="V17" s="160"/>
      <c r="W17" s="160"/>
      <c r="X17" s="160"/>
      <c r="Y17" s="160"/>
      <c r="Z17" s="160"/>
    </row>
    <row r="18" spans="1:26" x14ac:dyDescent="0.25">
      <c r="A18" s="17"/>
      <c r="B18" s="17"/>
      <c r="C18" s="2" t="s">
        <v>138</v>
      </c>
      <c r="D18" s="4"/>
      <c r="E18" s="4"/>
      <c r="F18" s="4"/>
      <c r="G18" s="4"/>
      <c r="H18" s="4"/>
      <c r="I18" s="4"/>
      <c r="J18" s="4"/>
      <c r="K18" s="4"/>
      <c r="L18" s="4"/>
      <c r="M18" s="4"/>
      <c r="N18" s="4"/>
      <c r="O18" s="4"/>
      <c r="P18" s="4"/>
      <c r="Q18" s="4"/>
      <c r="R18" s="160"/>
      <c r="S18" s="160"/>
      <c r="T18" s="160"/>
      <c r="U18" s="160"/>
      <c r="V18" s="160"/>
      <c r="W18" s="160"/>
      <c r="X18" s="160"/>
      <c r="Y18" s="160"/>
      <c r="Z18" s="160"/>
    </row>
    <row r="19" spans="1:26" x14ac:dyDescent="0.25">
      <c r="A19" s="17"/>
      <c r="B19" s="17"/>
      <c r="C19" s="5"/>
      <c r="D19" s="4"/>
      <c r="E19" s="4"/>
      <c r="F19" s="4"/>
      <c r="G19" s="4"/>
      <c r="H19" s="4"/>
      <c r="I19" s="4"/>
      <c r="J19" s="4"/>
      <c r="K19" s="4"/>
      <c r="L19" s="4"/>
      <c r="M19" s="4"/>
      <c r="N19" s="4"/>
      <c r="O19" s="4"/>
      <c r="P19" s="4"/>
      <c r="Q19" s="4"/>
      <c r="R19" s="160"/>
      <c r="S19" s="160"/>
      <c r="T19" s="160"/>
      <c r="U19" s="160"/>
      <c r="V19" s="160"/>
      <c r="W19" s="160"/>
      <c r="X19" s="160"/>
      <c r="Y19" s="160"/>
      <c r="Z19" s="160"/>
    </row>
    <row r="20" spans="1:26" ht="18.75" x14ac:dyDescent="0.3">
      <c r="A20" s="17"/>
      <c r="B20" s="17"/>
      <c r="C20" s="14" t="s">
        <v>58</v>
      </c>
      <c r="D20" s="4"/>
      <c r="E20" s="4"/>
      <c r="F20" s="4"/>
      <c r="G20" s="4"/>
      <c r="H20" s="4"/>
      <c r="I20" s="4"/>
      <c r="J20" s="4"/>
      <c r="K20" s="4"/>
      <c r="L20" s="4"/>
      <c r="M20" s="4"/>
      <c r="N20" s="4"/>
      <c r="O20" s="4"/>
      <c r="P20" s="4"/>
      <c r="Q20" s="4"/>
      <c r="R20" s="160"/>
      <c r="S20" s="160"/>
      <c r="T20" s="160"/>
      <c r="U20" s="160"/>
      <c r="V20" s="160"/>
      <c r="W20" s="160"/>
      <c r="X20" s="160"/>
      <c r="Y20" s="160"/>
      <c r="Z20" s="160"/>
    </row>
    <row r="21" spans="1:26" x14ac:dyDescent="0.25">
      <c r="A21" s="17"/>
      <c r="B21" s="17"/>
      <c r="C21" s="6"/>
      <c r="D21" s="4"/>
      <c r="E21" s="4"/>
      <c r="F21" s="4"/>
      <c r="G21" s="4"/>
      <c r="H21" s="4"/>
      <c r="I21" s="4"/>
      <c r="J21" s="4"/>
      <c r="K21" s="4"/>
      <c r="L21" s="4"/>
      <c r="M21" s="4"/>
      <c r="N21" s="4"/>
      <c r="O21" s="4"/>
      <c r="P21" s="4"/>
      <c r="Q21" s="4"/>
      <c r="R21" s="160"/>
      <c r="S21" s="160"/>
      <c r="T21" s="160"/>
      <c r="U21" s="160"/>
      <c r="V21" s="160"/>
      <c r="W21" s="160"/>
      <c r="X21" s="160"/>
      <c r="Y21" s="160"/>
      <c r="Z21" s="160"/>
    </row>
    <row r="22" spans="1:26" ht="15.75" x14ac:dyDescent="0.25">
      <c r="A22" s="17"/>
      <c r="B22" s="17"/>
      <c r="C22" s="15" t="s">
        <v>59</v>
      </c>
      <c r="D22" s="4"/>
      <c r="E22" s="4"/>
      <c r="F22" s="4"/>
      <c r="G22" s="4"/>
      <c r="H22" s="4"/>
      <c r="I22" s="4"/>
      <c r="J22" s="4"/>
      <c r="K22" s="4"/>
      <c r="L22" s="4"/>
      <c r="M22" s="4"/>
      <c r="N22" s="4"/>
      <c r="O22" s="4"/>
      <c r="P22" s="4"/>
      <c r="Q22" s="4"/>
      <c r="R22" s="160"/>
      <c r="S22" s="160"/>
      <c r="T22" s="160"/>
      <c r="U22" s="160"/>
      <c r="V22" s="160"/>
      <c r="W22" s="160"/>
      <c r="X22" s="160"/>
      <c r="Y22" s="160"/>
      <c r="Z22" s="160"/>
    </row>
    <row r="23" spans="1:26" x14ac:dyDescent="0.25">
      <c r="A23" s="17"/>
      <c r="B23" s="17"/>
      <c r="C23" s="7"/>
      <c r="D23" s="4"/>
      <c r="E23" s="4"/>
      <c r="F23" s="4"/>
      <c r="G23" s="4"/>
      <c r="H23" s="4"/>
      <c r="I23" s="4"/>
      <c r="J23" s="4"/>
      <c r="K23" s="4"/>
      <c r="L23" s="4"/>
      <c r="M23" s="4"/>
      <c r="N23" s="4"/>
      <c r="O23" s="4"/>
      <c r="P23" s="4"/>
      <c r="Q23" s="4"/>
      <c r="R23" s="160"/>
      <c r="S23" s="160"/>
      <c r="T23" s="160"/>
      <c r="U23" s="160"/>
      <c r="V23" s="160"/>
      <c r="W23" s="160"/>
      <c r="X23" s="160"/>
      <c r="Y23" s="160"/>
      <c r="Z23" s="160"/>
    </row>
    <row r="24" spans="1:26" x14ac:dyDescent="0.25">
      <c r="A24" s="17"/>
      <c r="B24" s="17"/>
      <c r="C24" s="13" t="s">
        <v>60</v>
      </c>
      <c r="D24" s="4"/>
      <c r="E24" s="4"/>
      <c r="F24" s="4"/>
      <c r="G24" s="4"/>
      <c r="H24" s="4"/>
      <c r="I24" s="4"/>
      <c r="J24" s="4"/>
      <c r="K24" s="4"/>
      <c r="L24" s="4"/>
      <c r="M24" s="4"/>
      <c r="N24" s="4"/>
      <c r="O24" s="4"/>
      <c r="P24" s="4"/>
      <c r="Q24" s="4"/>
      <c r="R24" s="160"/>
      <c r="S24" s="160"/>
      <c r="T24" s="160"/>
      <c r="U24" s="160"/>
      <c r="V24" s="160"/>
      <c r="W24" s="160"/>
      <c r="X24" s="160"/>
      <c r="Y24" s="160"/>
      <c r="Z24" s="160"/>
    </row>
    <row r="25" spans="1:26" x14ac:dyDescent="0.25">
      <c r="A25" s="17"/>
      <c r="B25" s="17"/>
      <c r="C25" s="13" t="s">
        <v>245</v>
      </c>
      <c r="D25" s="4"/>
      <c r="E25" s="4"/>
      <c r="F25" s="4"/>
      <c r="G25" s="4"/>
      <c r="H25" s="4"/>
      <c r="I25" s="4"/>
      <c r="J25" s="4"/>
      <c r="K25" s="4"/>
      <c r="L25" s="4"/>
      <c r="M25" s="4"/>
      <c r="N25" s="4"/>
      <c r="O25" s="4"/>
      <c r="P25" s="4"/>
      <c r="Q25" s="4"/>
      <c r="R25" s="160"/>
      <c r="S25" s="160"/>
      <c r="T25" s="160"/>
      <c r="U25" s="160"/>
      <c r="V25" s="160"/>
      <c r="W25" s="160"/>
      <c r="X25" s="160"/>
      <c r="Y25" s="160"/>
      <c r="Z25" s="160"/>
    </row>
    <row r="26" spans="1:26" x14ac:dyDescent="0.25">
      <c r="A26" s="17"/>
      <c r="B26" s="17"/>
      <c r="C26" s="13" t="s">
        <v>61</v>
      </c>
      <c r="D26" s="4"/>
      <c r="E26" s="4"/>
      <c r="F26" s="4"/>
      <c r="G26" s="4"/>
      <c r="H26" s="4"/>
      <c r="I26" s="4"/>
      <c r="J26" s="4"/>
      <c r="K26" s="4"/>
      <c r="L26" s="4"/>
      <c r="M26" s="4"/>
      <c r="N26" s="4"/>
      <c r="O26" s="4"/>
      <c r="P26" s="4"/>
      <c r="Q26" s="4"/>
      <c r="R26" s="160"/>
      <c r="S26" s="160"/>
      <c r="T26" s="160"/>
      <c r="U26" s="160"/>
      <c r="V26" s="160"/>
      <c r="W26" s="160"/>
      <c r="X26" s="160"/>
      <c r="Y26" s="160"/>
      <c r="Z26" s="160"/>
    </row>
    <row r="27" spans="1:26" x14ac:dyDescent="0.25">
      <c r="A27" s="17"/>
      <c r="B27" s="17"/>
      <c r="C27" s="13" t="s">
        <v>62</v>
      </c>
      <c r="D27" s="4"/>
      <c r="E27" s="4"/>
      <c r="F27" s="4"/>
      <c r="G27" s="4"/>
      <c r="H27" s="4"/>
      <c r="I27" s="4"/>
      <c r="J27" s="4"/>
      <c r="K27" s="4"/>
      <c r="L27" s="4"/>
      <c r="M27" s="4"/>
      <c r="N27" s="4"/>
      <c r="O27" s="4"/>
      <c r="P27" s="4"/>
      <c r="Q27" s="4"/>
      <c r="R27" s="160"/>
      <c r="S27" s="160"/>
      <c r="T27" s="160"/>
      <c r="U27" s="160"/>
      <c r="V27" s="160"/>
      <c r="W27" s="160"/>
      <c r="X27" s="160"/>
      <c r="Y27" s="160"/>
      <c r="Z27" s="160"/>
    </row>
    <row r="28" spans="1:26" x14ac:dyDescent="0.25">
      <c r="A28" s="17"/>
      <c r="B28" s="17"/>
      <c r="C28" s="5"/>
      <c r="D28" s="4"/>
      <c r="E28" s="4"/>
      <c r="F28" s="4"/>
      <c r="G28" s="4"/>
      <c r="H28" s="4"/>
      <c r="I28" s="4"/>
      <c r="J28" s="4"/>
      <c r="K28" s="4"/>
      <c r="L28" s="4"/>
      <c r="M28" s="4"/>
      <c r="N28" s="4"/>
      <c r="O28" s="4"/>
      <c r="P28" s="4"/>
      <c r="Q28" s="4"/>
      <c r="R28" s="160"/>
      <c r="S28" s="160"/>
      <c r="T28" s="160"/>
      <c r="U28" s="160"/>
      <c r="V28" s="160"/>
      <c r="W28" s="160"/>
      <c r="X28" s="160"/>
      <c r="Y28" s="160"/>
      <c r="Z28" s="160"/>
    </row>
    <row r="29" spans="1:26" ht="15.75" x14ac:dyDescent="0.25">
      <c r="A29" s="17"/>
      <c r="B29" s="17"/>
      <c r="C29" s="12" t="s">
        <v>63</v>
      </c>
      <c r="D29" s="4"/>
      <c r="E29" s="4"/>
      <c r="F29" s="4"/>
      <c r="G29" s="4"/>
      <c r="H29" s="4"/>
      <c r="I29" s="4"/>
      <c r="J29" s="4"/>
      <c r="K29" s="4"/>
      <c r="L29" s="4"/>
      <c r="M29" s="4"/>
      <c r="N29" s="4"/>
      <c r="O29" s="4"/>
      <c r="P29" s="4"/>
      <c r="Q29" s="4"/>
      <c r="R29" s="160"/>
      <c r="S29" s="160"/>
      <c r="T29" s="160"/>
      <c r="U29" s="160"/>
      <c r="V29" s="160"/>
      <c r="W29" s="160"/>
      <c r="X29" s="160"/>
      <c r="Y29" s="160"/>
      <c r="Z29" s="160"/>
    </row>
    <row r="30" spans="1:26" x14ac:dyDescent="0.25">
      <c r="A30" s="17"/>
      <c r="B30" s="17"/>
      <c r="C30" s="7"/>
      <c r="D30" s="4"/>
      <c r="E30" s="4"/>
      <c r="F30" s="4"/>
      <c r="G30" s="4"/>
      <c r="H30" s="4"/>
      <c r="I30" s="4"/>
      <c r="J30" s="4"/>
      <c r="K30" s="4"/>
      <c r="L30" s="4"/>
      <c r="M30" s="4"/>
      <c r="N30" s="4"/>
      <c r="O30" s="4"/>
      <c r="P30" s="4"/>
      <c r="Q30" s="4"/>
      <c r="R30" s="160"/>
      <c r="S30" s="160"/>
      <c r="T30" s="160"/>
      <c r="U30" s="160"/>
      <c r="V30" s="160"/>
      <c r="W30" s="160"/>
      <c r="X30" s="160"/>
      <c r="Y30" s="160"/>
      <c r="Z30" s="160"/>
    </row>
    <row r="31" spans="1:26" x14ac:dyDescent="0.25">
      <c r="A31" s="17"/>
      <c r="B31" s="17"/>
      <c r="C31" s="13" t="s">
        <v>246</v>
      </c>
      <c r="D31" s="4"/>
      <c r="E31" s="4"/>
      <c r="F31" s="4"/>
      <c r="G31" s="4"/>
      <c r="H31" s="4"/>
      <c r="I31" s="4"/>
      <c r="J31" s="4"/>
      <c r="K31" s="4"/>
      <c r="L31" s="4"/>
      <c r="M31" s="4"/>
      <c r="N31" s="4"/>
      <c r="O31" s="4"/>
      <c r="P31" s="4"/>
      <c r="Q31" s="4"/>
      <c r="R31" s="160"/>
      <c r="S31" s="160"/>
      <c r="T31" s="160"/>
      <c r="U31" s="160"/>
      <c r="V31" s="160"/>
      <c r="W31" s="160"/>
      <c r="X31" s="160"/>
      <c r="Y31" s="160"/>
      <c r="Z31" s="160"/>
    </row>
    <row r="32" spans="1:26" x14ac:dyDescent="0.25">
      <c r="A32" s="17"/>
      <c r="B32" s="17"/>
      <c r="C32" s="7"/>
      <c r="D32" s="4"/>
      <c r="E32" s="4"/>
      <c r="F32" s="4"/>
      <c r="G32" s="4"/>
      <c r="H32" s="4"/>
      <c r="I32" s="4"/>
      <c r="J32" s="4"/>
      <c r="K32" s="4"/>
      <c r="L32" s="4"/>
      <c r="M32" s="4"/>
      <c r="N32" s="4"/>
      <c r="O32" s="4"/>
      <c r="P32" s="4"/>
      <c r="Q32" s="4"/>
      <c r="R32" s="160"/>
      <c r="S32" s="160"/>
      <c r="T32" s="160"/>
      <c r="U32" s="160"/>
      <c r="V32" s="160"/>
      <c r="W32" s="160"/>
      <c r="X32" s="160"/>
      <c r="Y32" s="160"/>
      <c r="Z32" s="160"/>
    </row>
    <row r="33" spans="1:26" ht="15.75" x14ac:dyDescent="0.25">
      <c r="A33" s="17"/>
      <c r="B33" s="17"/>
      <c r="C33" s="15" t="s">
        <v>64</v>
      </c>
      <c r="D33" s="4"/>
      <c r="E33" s="4"/>
      <c r="F33" s="4"/>
      <c r="G33" s="4"/>
      <c r="H33" s="4"/>
      <c r="I33" s="4"/>
      <c r="J33" s="4"/>
      <c r="K33" s="4"/>
      <c r="L33" s="4"/>
      <c r="M33" s="4"/>
      <c r="N33" s="4"/>
      <c r="O33" s="4"/>
      <c r="P33" s="4"/>
      <c r="Q33" s="4"/>
      <c r="R33" s="160"/>
      <c r="S33" s="160"/>
      <c r="T33" s="160"/>
      <c r="U33" s="160"/>
      <c r="V33" s="160"/>
      <c r="W33" s="160"/>
      <c r="X33" s="160"/>
      <c r="Y33" s="160"/>
      <c r="Z33" s="160"/>
    </row>
    <row r="34" spans="1:26" x14ac:dyDescent="0.25">
      <c r="A34" s="17"/>
      <c r="B34" s="17"/>
      <c r="C34" s="7"/>
      <c r="D34" s="4"/>
      <c r="E34" s="4"/>
      <c r="F34" s="4"/>
      <c r="G34" s="4"/>
      <c r="H34" s="4"/>
      <c r="I34" s="4"/>
      <c r="J34" s="4"/>
      <c r="K34" s="4"/>
      <c r="L34" s="4"/>
      <c r="M34" s="4"/>
      <c r="N34" s="4"/>
      <c r="O34" s="4"/>
      <c r="P34" s="4"/>
      <c r="Q34" s="4"/>
      <c r="R34" s="160"/>
      <c r="S34" s="160"/>
      <c r="T34" s="160"/>
      <c r="U34" s="160"/>
      <c r="V34" s="160"/>
      <c r="W34" s="160"/>
      <c r="X34" s="160"/>
      <c r="Y34" s="160"/>
      <c r="Z34" s="160"/>
    </row>
    <row r="35" spans="1:26" x14ac:dyDescent="0.25">
      <c r="A35" s="17"/>
      <c r="B35" s="17"/>
      <c r="C35" s="4"/>
      <c r="D35" s="2" t="s">
        <v>231</v>
      </c>
      <c r="E35" s="4"/>
      <c r="F35" s="4"/>
      <c r="G35" s="4"/>
      <c r="H35" s="4"/>
      <c r="I35" s="4"/>
      <c r="J35" s="4"/>
      <c r="K35" s="4"/>
      <c r="L35" s="4"/>
      <c r="M35" s="4"/>
      <c r="N35" s="4"/>
      <c r="O35" s="4"/>
      <c r="P35" s="4"/>
      <c r="Q35" s="4"/>
      <c r="R35" s="160"/>
      <c r="S35" s="160"/>
      <c r="T35" s="160"/>
      <c r="U35" s="160"/>
      <c r="V35" s="160"/>
      <c r="W35" s="160"/>
      <c r="X35" s="160"/>
      <c r="Y35" s="160"/>
      <c r="Z35" s="160"/>
    </row>
    <row r="36" spans="1:26" x14ac:dyDescent="0.25">
      <c r="A36" s="17"/>
      <c r="B36" s="17"/>
      <c r="C36" s="8"/>
      <c r="D36" s="2" t="s">
        <v>232</v>
      </c>
      <c r="E36" s="4"/>
      <c r="F36" s="4"/>
      <c r="G36" s="4"/>
      <c r="H36" s="4"/>
      <c r="I36" s="4"/>
      <c r="J36" s="4"/>
      <c r="K36" s="4"/>
      <c r="L36" s="4"/>
      <c r="M36" s="4"/>
      <c r="N36" s="4"/>
      <c r="O36" s="4"/>
      <c r="P36" s="4"/>
      <c r="Q36" s="4"/>
      <c r="R36" s="160"/>
      <c r="S36" s="160"/>
      <c r="T36" s="160"/>
      <c r="U36" s="160"/>
      <c r="V36" s="160"/>
      <c r="W36" s="160"/>
      <c r="X36" s="160"/>
      <c r="Y36" s="160"/>
      <c r="Z36" s="160"/>
    </row>
    <row r="37" spans="1:26" x14ac:dyDescent="0.25">
      <c r="A37" s="17"/>
      <c r="B37" s="17"/>
      <c r="C37" s="8"/>
      <c r="D37" s="4"/>
      <c r="E37" s="4"/>
      <c r="F37" s="4"/>
      <c r="G37" s="4"/>
      <c r="H37" s="4"/>
      <c r="I37" s="4"/>
      <c r="J37" s="4"/>
      <c r="K37" s="4"/>
      <c r="L37" s="4"/>
      <c r="M37" s="4"/>
      <c r="N37" s="4"/>
      <c r="O37" s="4"/>
      <c r="P37" s="4"/>
      <c r="Q37" s="4"/>
      <c r="R37" s="160"/>
      <c r="S37" s="160"/>
      <c r="T37" s="160"/>
      <c r="U37" s="160"/>
      <c r="V37" s="160"/>
      <c r="W37" s="160"/>
      <c r="X37" s="160"/>
      <c r="Y37" s="160"/>
      <c r="Z37" s="160"/>
    </row>
    <row r="38" spans="1:26" x14ac:dyDescent="0.25">
      <c r="A38" s="17"/>
      <c r="B38" s="17"/>
      <c r="C38" s="8"/>
      <c r="D38" s="2" t="s">
        <v>222</v>
      </c>
      <c r="E38" s="4"/>
      <c r="F38" s="4"/>
      <c r="G38" s="4"/>
      <c r="H38" s="4"/>
      <c r="I38" s="4"/>
      <c r="J38" s="4"/>
      <c r="K38" s="4"/>
      <c r="L38" s="4"/>
      <c r="M38" s="4"/>
      <c r="N38" s="4"/>
      <c r="O38" s="4"/>
      <c r="P38" s="4"/>
      <c r="Q38" s="4"/>
      <c r="R38" s="160"/>
      <c r="S38" s="160"/>
      <c r="T38" s="160"/>
      <c r="U38" s="160"/>
      <c r="V38" s="160"/>
      <c r="W38" s="160"/>
      <c r="X38" s="160"/>
      <c r="Y38" s="160"/>
      <c r="Z38" s="160"/>
    </row>
    <row r="39" spans="1:26" x14ac:dyDescent="0.25">
      <c r="A39" s="17"/>
      <c r="B39" s="17"/>
      <c r="C39" s="9"/>
      <c r="D39" s="2" t="s">
        <v>71</v>
      </c>
      <c r="E39" s="4"/>
      <c r="F39" s="4"/>
      <c r="G39" s="4"/>
      <c r="H39" s="4"/>
      <c r="I39" s="4"/>
      <c r="J39" s="4"/>
      <c r="K39" s="4"/>
      <c r="L39" s="4"/>
      <c r="M39" s="4"/>
      <c r="N39" s="4"/>
      <c r="O39" s="4"/>
      <c r="P39" s="4"/>
      <c r="Q39" s="4"/>
      <c r="R39" s="160"/>
      <c r="S39" s="160"/>
      <c r="T39" s="160"/>
      <c r="U39" s="160"/>
      <c r="V39" s="160"/>
      <c r="W39" s="160"/>
      <c r="X39" s="160"/>
      <c r="Y39" s="160"/>
      <c r="Z39" s="160"/>
    </row>
    <row r="40" spans="1:26" x14ac:dyDescent="0.25">
      <c r="A40" s="17"/>
      <c r="B40" s="17"/>
      <c r="C40" s="8"/>
      <c r="D40" s="11" t="s">
        <v>65</v>
      </c>
      <c r="E40" s="4"/>
      <c r="F40" s="4"/>
      <c r="G40" s="4"/>
      <c r="H40" s="4"/>
      <c r="I40" s="4"/>
      <c r="J40" s="4"/>
      <c r="K40" s="4"/>
      <c r="L40" s="4"/>
      <c r="M40" s="4"/>
      <c r="N40" s="4"/>
      <c r="O40" s="4"/>
      <c r="P40" s="4"/>
      <c r="Q40" s="4"/>
      <c r="R40" s="160"/>
      <c r="S40" s="160"/>
      <c r="T40" s="160"/>
      <c r="U40" s="160"/>
      <c r="V40" s="160"/>
      <c r="W40" s="160"/>
      <c r="X40" s="160"/>
      <c r="Y40" s="160"/>
      <c r="Z40" s="160"/>
    </row>
    <row r="41" spans="1:26" x14ac:dyDescent="0.25">
      <c r="A41" s="17"/>
      <c r="B41" s="17"/>
      <c r="C41" s="5"/>
      <c r="D41" s="2" t="s">
        <v>72</v>
      </c>
      <c r="E41" s="4"/>
      <c r="F41" s="4"/>
      <c r="G41" s="4"/>
      <c r="H41" s="4"/>
      <c r="I41" s="4"/>
      <c r="J41" s="4"/>
      <c r="K41" s="4"/>
      <c r="L41" s="4"/>
      <c r="M41" s="4"/>
      <c r="N41" s="4"/>
      <c r="O41" s="4"/>
      <c r="P41" s="4"/>
      <c r="Q41" s="4"/>
      <c r="R41" s="160"/>
      <c r="S41" s="160"/>
      <c r="T41" s="160"/>
      <c r="U41" s="160"/>
      <c r="V41" s="160"/>
      <c r="W41" s="160"/>
      <c r="X41" s="160"/>
      <c r="Y41" s="160"/>
      <c r="Z41" s="160"/>
    </row>
    <row r="42" spans="1:26" x14ac:dyDescent="0.25">
      <c r="A42" s="17"/>
      <c r="B42" s="17"/>
      <c r="C42" s="8"/>
      <c r="D42" s="2" t="s">
        <v>223</v>
      </c>
      <c r="E42" s="4"/>
      <c r="F42" s="4"/>
      <c r="G42" s="4"/>
      <c r="H42" s="4"/>
      <c r="I42" s="4"/>
      <c r="J42" s="4"/>
      <c r="K42" s="4"/>
      <c r="L42" s="4"/>
      <c r="M42" s="4"/>
      <c r="N42" s="4"/>
      <c r="O42" s="4"/>
      <c r="P42" s="4"/>
      <c r="Q42" s="4"/>
      <c r="R42" s="160"/>
      <c r="S42" s="160"/>
      <c r="T42" s="160"/>
      <c r="U42" s="160"/>
      <c r="V42" s="160"/>
      <c r="W42" s="160"/>
      <c r="X42" s="160"/>
      <c r="Y42" s="160"/>
      <c r="Z42" s="160"/>
    </row>
    <row r="43" spans="1:26" x14ac:dyDescent="0.25">
      <c r="A43" s="17"/>
      <c r="B43" s="17"/>
      <c r="C43" s="8"/>
      <c r="D43" s="4"/>
      <c r="E43" s="4"/>
      <c r="F43" s="4"/>
      <c r="G43" s="4"/>
      <c r="H43" s="4"/>
      <c r="I43" s="4"/>
      <c r="J43" s="4"/>
      <c r="K43" s="4"/>
      <c r="L43" s="4"/>
      <c r="M43" s="4"/>
      <c r="N43" s="4"/>
      <c r="O43" s="4"/>
      <c r="P43" s="4"/>
      <c r="Q43" s="4"/>
      <c r="R43" s="160"/>
      <c r="S43" s="160"/>
      <c r="T43" s="160"/>
      <c r="U43" s="160"/>
      <c r="V43" s="160"/>
      <c r="W43" s="160"/>
      <c r="X43" s="160"/>
      <c r="Y43" s="160"/>
      <c r="Z43" s="160"/>
    </row>
    <row r="44" spans="1:26" x14ac:dyDescent="0.25">
      <c r="A44" s="17"/>
      <c r="B44" s="17"/>
      <c r="C44" s="8"/>
      <c r="D44" s="2" t="s">
        <v>131</v>
      </c>
      <c r="E44" s="4"/>
      <c r="F44" s="4"/>
      <c r="G44" s="4"/>
      <c r="H44" s="4"/>
      <c r="I44" s="4"/>
      <c r="J44" s="4"/>
      <c r="K44" s="4"/>
      <c r="L44" s="4"/>
      <c r="M44" s="4"/>
      <c r="N44" s="4"/>
      <c r="O44" s="4"/>
      <c r="P44" s="4"/>
      <c r="Q44" s="4"/>
      <c r="R44" s="160"/>
      <c r="S44" s="160"/>
      <c r="T44" s="160"/>
      <c r="U44" s="160"/>
      <c r="V44" s="160"/>
      <c r="W44" s="160"/>
      <c r="X44" s="160"/>
      <c r="Y44" s="160"/>
      <c r="Z44" s="160"/>
    </row>
    <row r="45" spans="1:26" x14ac:dyDescent="0.25">
      <c r="A45" s="17"/>
      <c r="B45" s="17"/>
      <c r="C45" s="7"/>
      <c r="D45" s="2" t="s">
        <v>224</v>
      </c>
      <c r="E45" s="4"/>
      <c r="F45" s="4"/>
      <c r="G45" s="4"/>
      <c r="H45" s="4"/>
      <c r="I45" s="4"/>
      <c r="J45" s="4"/>
      <c r="K45" s="4"/>
      <c r="L45" s="4"/>
      <c r="M45" s="4"/>
      <c r="N45" s="4"/>
      <c r="O45" s="4"/>
      <c r="P45" s="4"/>
      <c r="Q45" s="4"/>
      <c r="R45" s="160"/>
      <c r="S45" s="160"/>
      <c r="T45" s="160"/>
      <c r="U45" s="160"/>
      <c r="V45" s="160"/>
      <c r="W45" s="160"/>
      <c r="X45" s="160"/>
      <c r="Y45" s="160"/>
      <c r="Z45" s="160"/>
    </row>
    <row r="46" spans="1:26" x14ac:dyDescent="0.25">
      <c r="A46" s="17"/>
      <c r="B46" s="17"/>
      <c r="C46" s="7"/>
      <c r="D46" s="2"/>
      <c r="E46" s="4"/>
      <c r="F46" s="4"/>
      <c r="G46" s="4"/>
      <c r="H46" s="4"/>
      <c r="I46" s="4"/>
      <c r="J46" s="4"/>
      <c r="K46" s="4"/>
      <c r="L46" s="4"/>
      <c r="M46" s="4"/>
      <c r="N46" s="4"/>
      <c r="O46" s="4"/>
      <c r="P46" s="4"/>
      <c r="Q46" s="4"/>
      <c r="R46" s="160"/>
      <c r="S46" s="160"/>
      <c r="T46" s="160"/>
      <c r="U46" s="160"/>
      <c r="V46" s="160"/>
      <c r="W46" s="160"/>
      <c r="X46" s="160"/>
      <c r="Y46" s="160"/>
      <c r="Z46" s="160"/>
    </row>
    <row r="47" spans="1:26" ht="15.75" x14ac:dyDescent="0.25">
      <c r="A47" s="17"/>
      <c r="B47" s="17"/>
      <c r="C47" s="198" t="s">
        <v>247</v>
      </c>
      <c r="D47" s="2"/>
      <c r="E47" s="4"/>
      <c r="F47" s="4"/>
      <c r="G47" s="4"/>
      <c r="H47" s="4"/>
      <c r="I47" s="4"/>
      <c r="J47" s="4"/>
      <c r="K47" s="4"/>
      <c r="L47" s="4"/>
      <c r="M47" s="4"/>
      <c r="N47" s="4"/>
      <c r="O47" s="4"/>
      <c r="P47" s="4"/>
      <c r="Q47" s="4"/>
      <c r="R47" s="160"/>
      <c r="S47" s="160"/>
      <c r="T47" s="160"/>
      <c r="U47" s="160"/>
      <c r="V47" s="160"/>
      <c r="W47" s="160"/>
      <c r="X47" s="160"/>
      <c r="Y47" s="160"/>
      <c r="Z47" s="160"/>
    </row>
    <row r="48" spans="1:26" x14ac:dyDescent="0.25">
      <c r="A48" s="17"/>
      <c r="B48" s="17"/>
      <c r="C48" s="201" t="s">
        <v>383</v>
      </c>
      <c r="D48" s="4"/>
      <c r="E48" s="4"/>
      <c r="F48" s="4"/>
      <c r="G48" s="4"/>
      <c r="H48" s="4"/>
      <c r="I48" s="4"/>
      <c r="J48" s="4"/>
      <c r="K48" s="4"/>
      <c r="L48" s="4"/>
      <c r="M48" s="4"/>
      <c r="N48" s="4"/>
      <c r="O48" s="4"/>
      <c r="P48" s="4"/>
      <c r="Q48" s="4"/>
      <c r="R48" s="160"/>
      <c r="S48" s="160"/>
      <c r="T48" s="160"/>
      <c r="U48" s="160"/>
      <c r="V48" s="160"/>
      <c r="W48" s="160"/>
      <c r="X48" s="160"/>
      <c r="Y48" s="160"/>
      <c r="Z48" s="160"/>
    </row>
    <row r="49" spans="1:26" x14ac:dyDescent="0.25">
      <c r="A49" s="17"/>
      <c r="B49" s="17"/>
      <c r="C49" s="202" t="s">
        <v>385</v>
      </c>
      <c r="D49" s="199"/>
      <c r="E49" s="199"/>
      <c r="F49" s="199"/>
      <c r="G49" s="199"/>
      <c r="H49" s="199"/>
      <c r="I49" s="199"/>
      <c r="J49" s="199"/>
      <c r="K49" s="199"/>
      <c r="L49" s="199"/>
      <c r="M49" s="199"/>
      <c r="N49" s="199"/>
      <c r="O49" s="199"/>
      <c r="P49" s="199"/>
      <c r="Q49" s="200"/>
      <c r="R49" s="160"/>
      <c r="S49" s="160"/>
      <c r="T49" s="160"/>
      <c r="U49" s="160"/>
      <c r="V49" s="160"/>
      <c r="W49" s="160"/>
      <c r="X49" s="160"/>
      <c r="Y49" s="160"/>
      <c r="Z49" s="160"/>
    </row>
    <row r="50" spans="1:26" x14ac:dyDescent="0.25">
      <c r="A50" s="17"/>
      <c r="B50" s="17"/>
      <c r="C50" s="202" t="s">
        <v>384</v>
      </c>
      <c r="D50" s="199"/>
      <c r="E50" s="199"/>
      <c r="F50" s="199"/>
      <c r="G50" s="199"/>
      <c r="H50" s="199"/>
      <c r="I50" s="199"/>
      <c r="J50" s="199"/>
      <c r="K50" s="199"/>
      <c r="L50" s="199"/>
      <c r="M50" s="199"/>
      <c r="N50" s="199"/>
      <c r="O50" s="199"/>
      <c r="P50" s="199"/>
      <c r="Q50" s="200"/>
      <c r="R50" s="160"/>
      <c r="S50" s="160"/>
      <c r="T50" s="160"/>
      <c r="U50" s="160"/>
      <c r="V50" s="160"/>
      <c r="W50" s="160"/>
      <c r="X50" s="160"/>
      <c r="Y50" s="160"/>
      <c r="Z50" s="160"/>
    </row>
    <row r="51" spans="1:26" x14ac:dyDescent="0.25">
      <c r="A51" s="17"/>
      <c r="B51" s="17"/>
      <c r="C51" s="202" t="s">
        <v>248</v>
      </c>
      <c r="D51" s="199"/>
      <c r="E51" s="199"/>
      <c r="F51" s="199"/>
      <c r="G51" s="199"/>
      <c r="H51" s="199"/>
      <c r="I51" s="199"/>
      <c r="J51" s="199"/>
      <c r="K51" s="199"/>
      <c r="L51" s="199"/>
      <c r="M51" s="199"/>
      <c r="N51" s="199"/>
      <c r="O51" s="199"/>
      <c r="P51" s="199"/>
      <c r="Q51" s="200"/>
      <c r="R51" s="160"/>
      <c r="S51" s="160"/>
      <c r="T51" s="160"/>
      <c r="U51" s="160"/>
      <c r="V51" s="160"/>
      <c r="W51" s="160"/>
      <c r="X51" s="160"/>
      <c r="Y51" s="160"/>
      <c r="Z51" s="160"/>
    </row>
    <row r="52" spans="1:26" x14ac:dyDescent="0.25">
      <c r="A52" s="17"/>
      <c r="B52" s="17"/>
      <c r="C52" s="202"/>
      <c r="D52" s="199"/>
      <c r="E52" s="199"/>
      <c r="F52" s="199"/>
      <c r="G52" s="199"/>
      <c r="H52" s="199"/>
      <c r="I52" s="199"/>
      <c r="J52" s="199"/>
      <c r="K52" s="199"/>
      <c r="L52" s="199"/>
      <c r="M52" s="199"/>
      <c r="N52" s="199"/>
      <c r="O52" s="199"/>
      <c r="P52" s="199"/>
      <c r="Q52" s="200"/>
      <c r="R52" s="160"/>
      <c r="S52" s="160"/>
      <c r="T52" s="160"/>
      <c r="U52" s="160"/>
      <c r="V52" s="160"/>
      <c r="W52" s="160"/>
      <c r="X52" s="160"/>
      <c r="Y52" s="160"/>
      <c r="Z52" s="160"/>
    </row>
    <row r="53" spans="1:26" ht="18.75" x14ac:dyDescent="0.3">
      <c r="A53" s="17"/>
      <c r="B53" s="17"/>
      <c r="C53" s="14" t="s">
        <v>66</v>
      </c>
      <c r="D53" s="4"/>
      <c r="E53" s="4"/>
      <c r="F53" s="4"/>
      <c r="G53" s="4"/>
      <c r="H53" s="4"/>
      <c r="I53" s="4"/>
      <c r="J53" s="4"/>
      <c r="K53" s="4"/>
      <c r="L53" s="4"/>
      <c r="M53" s="4"/>
      <c r="N53" s="4"/>
      <c r="O53" s="4"/>
      <c r="P53" s="4"/>
      <c r="Q53" s="4"/>
      <c r="R53" s="160"/>
      <c r="S53" s="160"/>
      <c r="T53" s="160"/>
      <c r="U53" s="160"/>
      <c r="V53" s="160"/>
      <c r="W53" s="160"/>
      <c r="X53" s="160"/>
      <c r="Y53" s="160"/>
      <c r="Z53" s="160"/>
    </row>
    <row r="54" spans="1:26" x14ac:dyDescent="0.25">
      <c r="A54" s="17"/>
      <c r="B54" s="17"/>
      <c r="C54" s="5"/>
      <c r="D54" s="4"/>
      <c r="E54" s="4"/>
      <c r="F54" s="4"/>
      <c r="G54" s="4"/>
      <c r="H54" s="4"/>
      <c r="I54" s="4"/>
      <c r="J54" s="4"/>
      <c r="K54" s="4"/>
      <c r="L54" s="4"/>
      <c r="M54" s="4"/>
      <c r="N54" s="4"/>
      <c r="O54" s="4"/>
      <c r="P54" s="4"/>
      <c r="Q54" s="4"/>
      <c r="R54" s="160"/>
      <c r="S54" s="160"/>
      <c r="T54" s="160"/>
      <c r="U54" s="160"/>
      <c r="V54" s="160"/>
      <c r="W54" s="160"/>
      <c r="X54" s="160"/>
      <c r="Y54" s="160"/>
      <c r="Z54" s="160"/>
    </row>
    <row r="55" spans="1:26" x14ac:dyDescent="0.25">
      <c r="A55" s="17"/>
      <c r="B55" s="17"/>
      <c r="C55" s="4" t="s">
        <v>67</v>
      </c>
      <c r="D55" s="4"/>
      <c r="E55" s="4"/>
      <c r="F55" s="4"/>
      <c r="G55" s="4"/>
      <c r="H55" s="4"/>
      <c r="I55" s="4"/>
      <c r="J55" s="4"/>
      <c r="K55" s="4"/>
      <c r="L55" s="4"/>
      <c r="M55" s="4"/>
      <c r="N55" s="4"/>
      <c r="O55" s="4"/>
      <c r="P55" s="4"/>
      <c r="Q55" s="4"/>
      <c r="R55" s="160"/>
      <c r="S55" s="160"/>
      <c r="T55" s="160"/>
      <c r="U55" s="160"/>
      <c r="V55" s="160"/>
      <c r="W55" s="160"/>
      <c r="X55" s="160"/>
      <c r="Y55" s="160"/>
      <c r="Z55" s="160"/>
    </row>
    <row r="56" spans="1:26" x14ac:dyDescent="0.25">
      <c r="A56" s="17"/>
      <c r="B56" s="17"/>
      <c r="C56" s="4"/>
      <c r="D56" s="4"/>
      <c r="E56" s="4"/>
      <c r="F56" s="4"/>
      <c r="G56" s="4"/>
      <c r="H56" s="4"/>
      <c r="I56" s="4"/>
      <c r="J56" s="4"/>
      <c r="K56" s="4"/>
      <c r="L56" s="4"/>
      <c r="M56" s="4"/>
      <c r="N56" s="4"/>
      <c r="O56" s="4"/>
      <c r="P56" s="4"/>
      <c r="Q56" s="4"/>
      <c r="R56" s="160"/>
      <c r="S56" s="160"/>
      <c r="T56" s="160"/>
      <c r="U56" s="160"/>
      <c r="V56" s="160"/>
      <c r="W56" s="160"/>
      <c r="X56" s="160"/>
      <c r="Y56" s="160"/>
      <c r="Z56" s="160"/>
    </row>
    <row r="57" spans="1:26" x14ac:dyDescent="0.25">
      <c r="A57" s="17"/>
      <c r="B57" s="17"/>
      <c r="C57" s="201" t="s">
        <v>366</v>
      </c>
      <c r="D57" s="290" t="s">
        <v>365</v>
      </c>
      <c r="E57" s="4"/>
      <c r="F57" s="4"/>
      <c r="G57" s="4"/>
      <c r="H57" s="4"/>
      <c r="I57" s="4"/>
      <c r="J57" s="4"/>
      <c r="K57" s="4"/>
      <c r="L57" s="4"/>
      <c r="M57" s="4"/>
      <c r="N57" s="4"/>
      <c r="O57" s="4"/>
      <c r="P57" s="4"/>
      <c r="Q57" s="4"/>
      <c r="R57" s="160"/>
      <c r="S57" s="160"/>
      <c r="T57" s="160"/>
      <c r="U57" s="160"/>
      <c r="V57" s="160"/>
      <c r="W57" s="160"/>
      <c r="X57" s="160"/>
      <c r="Y57" s="160"/>
      <c r="Z57" s="160"/>
    </row>
    <row r="58" spans="1:26" x14ac:dyDescent="0.25">
      <c r="A58" s="17"/>
      <c r="B58" s="17"/>
      <c r="C58" s="201" t="s">
        <v>366</v>
      </c>
      <c r="D58" s="290" t="s">
        <v>561</v>
      </c>
      <c r="E58" s="4"/>
      <c r="F58" s="4"/>
      <c r="G58" s="4"/>
      <c r="H58" s="4"/>
      <c r="I58" s="4"/>
      <c r="J58" s="4"/>
      <c r="K58" s="4"/>
      <c r="L58" s="4"/>
      <c r="M58" s="4"/>
      <c r="N58" s="4"/>
      <c r="O58" s="4"/>
      <c r="P58" s="4"/>
      <c r="Q58" s="4"/>
      <c r="R58" s="160"/>
      <c r="S58" s="160"/>
      <c r="T58" s="160"/>
      <c r="U58" s="160"/>
      <c r="V58" s="160"/>
      <c r="W58" s="160"/>
      <c r="X58" s="160"/>
      <c r="Y58" s="160"/>
      <c r="Z58" s="160"/>
    </row>
    <row r="59" spans="1:26" x14ac:dyDescent="0.25">
      <c r="A59" s="17"/>
      <c r="B59" s="17"/>
      <c r="C59" s="201" t="s">
        <v>366</v>
      </c>
      <c r="D59" s="290" t="s">
        <v>562</v>
      </c>
      <c r="E59" s="4"/>
      <c r="F59" s="4"/>
      <c r="G59" s="4"/>
      <c r="H59" s="4"/>
      <c r="I59" s="4"/>
      <c r="J59" s="4"/>
      <c r="K59" s="4"/>
      <c r="L59" s="4"/>
      <c r="M59" s="4"/>
      <c r="N59" s="4"/>
      <c r="O59" s="4"/>
      <c r="P59" s="4"/>
      <c r="Q59" s="4"/>
      <c r="R59" s="160"/>
      <c r="S59" s="160"/>
      <c r="T59" s="160"/>
      <c r="U59" s="160"/>
      <c r="V59" s="160"/>
      <c r="W59" s="160"/>
      <c r="X59" s="160"/>
      <c r="Y59" s="160"/>
      <c r="Z59" s="160"/>
    </row>
    <row r="60" spans="1:26" x14ac:dyDescent="0.25">
      <c r="A60" s="17"/>
      <c r="B60" s="17"/>
      <c r="C60" s="201" t="s">
        <v>366</v>
      </c>
      <c r="D60" s="290" t="s">
        <v>563</v>
      </c>
      <c r="E60" s="4"/>
      <c r="F60" s="4"/>
      <c r="G60" s="4"/>
      <c r="H60" s="4"/>
      <c r="I60" s="4"/>
      <c r="J60" s="4"/>
      <c r="K60" s="4"/>
      <c r="L60" s="4"/>
      <c r="M60" s="4"/>
      <c r="N60" s="4"/>
      <c r="O60" s="4"/>
      <c r="P60" s="4"/>
      <c r="Q60" s="4"/>
      <c r="R60" s="160"/>
      <c r="S60" s="160"/>
      <c r="T60" s="160"/>
      <c r="U60" s="160"/>
      <c r="V60" s="160"/>
      <c r="W60" s="160"/>
      <c r="X60" s="160"/>
      <c r="Y60" s="160"/>
      <c r="Z60" s="160"/>
    </row>
    <row r="61" spans="1:26" x14ac:dyDescent="0.25">
      <c r="A61" s="17"/>
      <c r="B61" s="17"/>
      <c r="C61" s="202" t="s">
        <v>366</v>
      </c>
      <c r="D61" s="290" t="s">
        <v>564</v>
      </c>
      <c r="E61" s="199"/>
      <c r="F61" s="199"/>
      <c r="G61" s="199"/>
      <c r="H61" s="199"/>
      <c r="I61" s="199"/>
      <c r="J61" s="199"/>
      <c r="K61" s="4"/>
      <c r="L61" s="4"/>
      <c r="M61" s="4"/>
      <c r="N61" s="4"/>
      <c r="O61" s="4"/>
      <c r="P61" s="4"/>
      <c r="Q61" s="4"/>
      <c r="R61" s="160"/>
      <c r="S61" s="160"/>
      <c r="T61" s="160"/>
      <c r="U61" s="160"/>
      <c r="V61" s="160"/>
      <c r="W61" s="160"/>
      <c r="X61" s="160"/>
      <c r="Y61" s="160"/>
      <c r="Z61" s="160"/>
    </row>
    <row r="62" spans="1:26" x14ac:dyDescent="0.25">
      <c r="A62" s="17"/>
      <c r="B62" s="17"/>
      <c r="C62" s="201" t="s">
        <v>366</v>
      </c>
      <c r="D62" s="4" t="s">
        <v>565</v>
      </c>
      <c r="E62" s="4"/>
      <c r="F62" s="4"/>
      <c r="G62" s="4"/>
      <c r="H62" s="4"/>
      <c r="I62" s="4"/>
      <c r="J62" s="4"/>
      <c r="K62" s="4"/>
      <c r="L62" s="4"/>
      <c r="M62" s="4"/>
      <c r="N62" s="4"/>
      <c r="O62" s="4"/>
      <c r="P62" s="4"/>
      <c r="Q62" s="4"/>
      <c r="R62" s="160"/>
      <c r="S62" s="160"/>
      <c r="T62" s="160"/>
      <c r="U62" s="160"/>
      <c r="V62" s="160"/>
      <c r="W62" s="160"/>
      <c r="X62" s="160"/>
      <c r="Y62" s="160"/>
      <c r="Z62" s="160"/>
    </row>
    <row r="63" spans="1:26" x14ac:dyDescent="0.25">
      <c r="A63" s="17"/>
      <c r="B63" s="17"/>
      <c r="C63" s="201" t="s">
        <v>366</v>
      </c>
      <c r="D63" s="290" t="s">
        <v>566</v>
      </c>
      <c r="E63" s="4"/>
      <c r="F63" s="4"/>
      <c r="G63" s="4"/>
      <c r="H63" s="4"/>
      <c r="I63" s="4"/>
      <c r="J63" s="4"/>
      <c r="K63" s="4"/>
      <c r="L63" s="4"/>
      <c r="M63" s="4"/>
      <c r="N63" s="4"/>
      <c r="O63" s="4"/>
      <c r="P63" s="4"/>
      <c r="Q63" s="4"/>
      <c r="R63" s="160"/>
      <c r="S63" s="160"/>
      <c r="T63" s="160"/>
      <c r="U63" s="160"/>
      <c r="V63" s="160"/>
      <c r="W63" s="160"/>
      <c r="X63" s="160"/>
      <c r="Y63" s="160"/>
      <c r="Z63" s="160"/>
    </row>
    <row r="64" spans="1:26" x14ac:dyDescent="0.25">
      <c r="A64" s="17"/>
      <c r="B64" s="17"/>
      <c r="C64" s="201" t="s">
        <v>366</v>
      </c>
      <c r="D64" s="290" t="s">
        <v>567</v>
      </c>
      <c r="E64" s="4"/>
      <c r="F64" s="4"/>
      <c r="G64" s="4"/>
      <c r="H64" s="4"/>
      <c r="I64" s="4"/>
      <c r="J64" s="4"/>
      <c r="K64" s="4"/>
      <c r="L64" s="4"/>
      <c r="M64" s="4"/>
      <c r="N64" s="4"/>
      <c r="O64" s="4"/>
      <c r="P64" s="4"/>
      <c r="Q64" s="4"/>
      <c r="R64" s="160"/>
      <c r="S64" s="160"/>
      <c r="T64" s="160"/>
      <c r="U64" s="160"/>
      <c r="V64" s="160"/>
      <c r="W64" s="160"/>
      <c r="X64" s="160"/>
      <c r="Y64" s="160"/>
      <c r="Z64" s="160"/>
    </row>
    <row r="65" spans="1:26" x14ac:dyDescent="0.25">
      <c r="A65" s="17"/>
      <c r="B65" s="17"/>
      <c r="C65" s="201" t="s">
        <v>366</v>
      </c>
      <c r="D65" s="291" t="s">
        <v>568</v>
      </c>
      <c r="E65" s="4"/>
      <c r="F65" s="4"/>
      <c r="G65" s="4"/>
      <c r="H65" s="4"/>
      <c r="I65" s="4"/>
      <c r="J65" s="4"/>
      <c r="K65" s="4"/>
      <c r="L65" s="4"/>
      <c r="M65" s="4"/>
      <c r="N65" s="4"/>
      <c r="O65" s="4"/>
      <c r="P65" s="4"/>
      <c r="Q65" s="4"/>
      <c r="R65" s="160"/>
      <c r="S65" s="160"/>
      <c r="T65" s="160"/>
      <c r="U65" s="160"/>
      <c r="V65" s="160"/>
      <c r="W65" s="160"/>
      <c r="X65" s="160"/>
      <c r="Y65" s="160"/>
      <c r="Z65" s="160"/>
    </row>
    <row r="66" spans="1:26" x14ac:dyDescent="0.25">
      <c r="A66" s="17"/>
      <c r="B66" s="17"/>
      <c r="C66" s="201" t="s">
        <v>366</v>
      </c>
      <c r="D66" s="290" t="s">
        <v>364</v>
      </c>
      <c r="E66" s="4"/>
      <c r="F66" s="4"/>
      <c r="G66" s="4"/>
      <c r="H66" s="4"/>
      <c r="I66" s="4"/>
      <c r="J66" s="4"/>
      <c r="K66" s="4"/>
      <c r="L66" s="4"/>
      <c r="M66" s="4"/>
      <c r="N66" s="4"/>
      <c r="O66" s="4"/>
      <c r="P66" s="4"/>
      <c r="Q66" s="4"/>
      <c r="R66" s="160"/>
      <c r="S66" s="160"/>
      <c r="T66" s="160"/>
      <c r="U66" s="160"/>
      <c r="V66" s="160"/>
      <c r="W66" s="160"/>
      <c r="X66" s="160"/>
      <c r="Y66" s="160"/>
      <c r="Z66" s="160"/>
    </row>
    <row r="67" spans="1:26" x14ac:dyDescent="0.25">
      <c r="A67" s="17"/>
      <c r="B67" s="17"/>
      <c r="C67" s="13"/>
      <c r="D67" s="4"/>
      <c r="E67" s="4"/>
      <c r="F67" s="4"/>
      <c r="G67" s="4"/>
      <c r="H67" s="4"/>
      <c r="I67" s="4"/>
      <c r="J67" s="4"/>
      <c r="K67" s="4"/>
      <c r="L67" s="4"/>
      <c r="M67" s="4"/>
      <c r="N67" s="4"/>
      <c r="O67" s="4"/>
      <c r="P67" s="4"/>
      <c r="Q67" s="4"/>
      <c r="R67" s="160"/>
      <c r="S67" s="160"/>
      <c r="T67" s="160"/>
      <c r="U67" s="160"/>
      <c r="V67" s="160"/>
      <c r="W67" s="160"/>
      <c r="X67" s="160"/>
      <c r="Y67" s="160"/>
      <c r="Z67" s="160"/>
    </row>
    <row r="68" spans="1:26" ht="18.75" x14ac:dyDescent="0.3">
      <c r="A68" s="17"/>
      <c r="B68" s="17"/>
      <c r="C68" s="14" t="s">
        <v>68</v>
      </c>
      <c r="D68" s="4"/>
      <c r="E68" s="4"/>
      <c r="F68" s="4"/>
      <c r="G68" s="4"/>
      <c r="H68" s="4"/>
      <c r="I68" s="4"/>
      <c r="J68" s="4"/>
      <c r="K68" s="4"/>
      <c r="L68" s="4"/>
      <c r="M68" s="4"/>
      <c r="N68" s="4"/>
      <c r="O68" s="4"/>
      <c r="P68" s="4"/>
      <c r="Q68" s="4"/>
      <c r="R68" s="160"/>
      <c r="S68" s="160"/>
      <c r="T68" s="160"/>
      <c r="U68" s="160"/>
      <c r="V68" s="160"/>
      <c r="W68" s="160"/>
      <c r="X68" s="160"/>
      <c r="Y68" s="160"/>
      <c r="Z68" s="160"/>
    </row>
    <row r="69" spans="1:26" x14ac:dyDescent="0.25">
      <c r="A69" s="17"/>
      <c r="B69" s="17"/>
      <c r="C69" s="2" t="s">
        <v>557</v>
      </c>
      <c r="D69" s="4"/>
      <c r="E69" s="4"/>
      <c r="F69" s="18" t="s">
        <v>558</v>
      </c>
      <c r="G69" s="4"/>
      <c r="H69" s="18"/>
      <c r="I69" s="4"/>
      <c r="J69" s="18"/>
      <c r="K69" s="4"/>
      <c r="L69" s="4"/>
      <c r="M69" s="4"/>
      <c r="N69" s="4"/>
      <c r="O69" s="4"/>
      <c r="P69" s="4"/>
      <c r="Q69" s="4"/>
      <c r="R69" s="160"/>
      <c r="S69" s="160"/>
      <c r="T69" s="160"/>
      <c r="U69" s="160"/>
      <c r="V69" s="160"/>
      <c r="W69" s="160"/>
      <c r="X69" s="160"/>
      <c r="Y69" s="160"/>
      <c r="Z69" s="160"/>
    </row>
    <row r="70" spans="1:26" x14ac:dyDescent="0.25">
      <c r="A70" s="17"/>
      <c r="B70" s="17"/>
      <c r="C70" s="10"/>
      <c r="D70" s="4"/>
      <c r="E70" s="4"/>
      <c r="F70" s="4"/>
      <c r="G70" s="4"/>
      <c r="H70" s="4"/>
      <c r="I70" s="4"/>
      <c r="J70" s="4"/>
      <c r="K70" s="4"/>
      <c r="L70" s="4"/>
      <c r="M70" s="4"/>
      <c r="N70" s="4"/>
      <c r="O70" s="4"/>
      <c r="P70" s="4"/>
      <c r="Q70" s="4"/>
      <c r="R70" s="160"/>
      <c r="S70" s="160"/>
      <c r="T70" s="160"/>
      <c r="U70" s="160"/>
      <c r="V70" s="160"/>
      <c r="W70" s="160"/>
      <c r="X70" s="160"/>
      <c r="Y70" s="160"/>
      <c r="Z70" s="160"/>
    </row>
    <row r="71" spans="1:26" ht="18.75" x14ac:dyDescent="0.3">
      <c r="A71" s="17"/>
      <c r="B71" s="17"/>
      <c r="C71" s="14" t="s">
        <v>227</v>
      </c>
      <c r="D71" s="4"/>
      <c r="E71" s="4"/>
      <c r="F71" s="4"/>
      <c r="G71" s="4"/>
      <c r="H71" s="4"/>
      <c r="I71" s="4"/>
      <c r="J71" s="4"/>
      <c r="K71" s="4"/>
      <c r="L71" s="4"/>
      <c r="M71" s="4"/>
      <c r="N71" s="4"/>
      <c r="O71" s="4"/>
      <c r="P71" s="4"/>
      <c r="Q71" s="4"/>
      <c r="R71" s="160"/>
      <c r="S71" s="160"/>
      <c r="T71" s="160"/>
      <c r="U71" s="160"/>
      <c r="V71" s="160"/>
      <c r="W71" s="160"/>
      <c r="X71" s="160"/>
      <c r="Y71" s="160"/>
      <c r="Z71" s="160"/>
    </row>
    <row r="72" spans="1:26" x14ac:dyDescent="0.25">
      <c r="A72" s="17"/>
      <c r="B72" s="17"/>
      <c r="C72" s="2" t="s">
        <v>234</v>
      </c>
      <c r="D72" s="4"/>
      <c r="E72" s="4"/>
      <c r="F72" s="4"/>
      <c r="G72" s="4"/>
      <c r="H72" s="4"/>
      <c r="I72" s="4"/>
      <c r="J72" s="4"/>
      <c r="K72" s="4"/>
      <c r="L72" s="4"/>
      <c r="M72" s="4"/>
      <c r="N72" s="4"/>
      <c r="O72" s="4"/>
      <c r="P72" s="4"/>
      <c r="Q72" s="4"/>
      <c r="R72" s="160"/>
      <c r="S72" s="160"/>
      <c r="T72" s="160"/>
      <c r="U72" s="160"/>
      <c r="V72" s="160"/>
      <c r="W72" s="160"/>
      <c r="X72" s="160"/>
      <c r="Y72" s="160"/>
      <c r="Z72" s="160"/>
    </row>
    <row r="73" spans="1:26" x14ac:dyDescent="0.25">
      <c r="A73" s="17"/>
      <c r="B73" s="17"/>
      <c r="C73" s="2"/>
      <c r="D73" s="4"/>
      <c r="E73" s="4"/>
      <c r="F73" s="4"/>
      <c r="G73" s="4"/>
      <c r="H73" s="4"/>
      <c r="I73" s="4"/>
      <c r="J73" s="4"/>
      <c r="K73" s="4"/>
      <c r="L73" s="4"/>
      <c r="M73" s="4"/>
      <c r="N73" s="4"/>
      <c r="O73" s="4"/>
      <c r="P73" s="4"/>
      <c r="Q73" s="4"/>
      <c r="R73" s="160"/>
      <c r="S73" s="160"/>
      <c r="T73" s="160"/>
      <c r="U73" s="160"/>
      <c r="V73" s="160"/>
      <c r="W73" s="160"/>
      <c r="X73" s="160"/>
      <c r="Y73" s="160"/>
      <c r="Z73" s="160"/>
    </row>
    <row r="74" spans="1:26" x14ac:dyDescent="0.25">
      <c r="A74" s="17"/>
      <c r="B74" s="17"/>
      <c r="C74" s="4" t="s">
        <v>228</v>
      </c>
      <c r="D74" s="4"/>
      <c r="E74" s="4"/>
      <c r="F74" s="4"/>
      <c r="G74" s="4"/>
      <c r="H74" s="4"/>
      <c r="I74" s="4"/>
      <c r="J74" s="4"/>
      <c r="K74" s="4"/>
      <c r="L74" s="4"/>
      <c r="M74" s="4"/>
      <c r="N74" s="4"/>
      <c r="O74" s="4"/>
      <c r="P74" s="4"/>
      <c r="Q74" s="4"/>
      <c r="R74" s="160"/>
      <c r="S74" s="160"/>
      <c r="T74" s="160"/>
      <c r="U74" s="160"/>
      <c r="V74" s="160"/>
      <c r="W74" s="160"/>
      <c r="X74" s="160"/>
      <c r="Y74" s="160"/>
      <c r="Z74" s="160"/>
    </row>
    <row r="75" spans="1:26" x14ac:dyDescent="0.25">
      <c r="A75" s="17"/>
      <c r="B75" s="17"/>
      <c r="C75" s="2" t="s">
        <v>233</v>
      </c>
      <c r="D75" s="4"/>
      <c r="E75" s="4"/>
      <c r="F75" s="4"/>
      <c r="G75" s="4"/>
      <c r="H75" s="4"/>
      <c r="I75" s="4"/>
      <c r="J75" s="4"/>
      <c r="K75" s="4"/>
      <c r="L75" s="4"/>
      <c r="M75" s="4"/>
      <c r="N75" s="4"/>
      <c r="O75" s="4"/>
      <c r="P75" s="4"/>
      <c r="Q75" s="4"/>
      <c r="R75" s="160"/>
      <c r="S75" s="160"/>
      <c r="T75" s="160"/>
      <c r="U75" s="160"/>
      <c r="V75" s="160"/>
      <c r="W75" s="160"/>
      <c r="X75" s="160"/>
      <c r="Y75" s="160"/>
      <c r="Z75" s="160"/>
    </row>
    <row r="76" spans="1:26" x14ac:dyDescent="0.25">
      <c r="A76" s="17"/>
      <c r="B76" s="17"/>
      <c r="C76" s="42"/>
      <c r="D76" s="4"/>
      <c r="E76" s="4"/>
      <c r="F76" s="4"/>
      <c r="G76" s="4"/>
      <c r="H76" s="4"/>
      <c r="I76" s="4"/>
      <c r="J76" s="4"/>
      <c r="K76" s="4"/>
      <c r="L76" s="4"/>
      <c r="M76" s="4"/>
      <c r="N76" s="4"/>
      <c r="O76" s="4"/>
      <c r="P76" s="4"/>
      <c r="Q76" s="4"/>
      <c r="R76" s="160"/>
      <c r="S76" s="160"/>
      <c r="T76" s="160"/>
      <c r="U76" s="160"/>
      <c r="V76" s="160"/>
      <c r="W76" s="160"/>
      <c r="X76" s="160"/>
      <c r="Y76" s="160"/>
      <c r="Z76" s="160"/>
    </row>
    <row r="77" spans="1:26" x14ac:dyDescent="0.25">
      <c r="A77" s="17"/>
      <c r="B77" s="17"/>
      <c r="C77" s="4" t="s">
        <v>230</v>
      </c>
      <c r="D77" s="4"/>
      <c r="E77" s="4"/>
      <c r="F77" s="4"/>
      <c r="G77" s="4"/>
      <c r="H77" s="4"/>
      <c r="I77" s="4"/>
      <c r="J77" s="4"/>
      <c r="K77" s="4"/>
      <c r="L77" s="4"/>
      <c r="M77" s="4"/>
      <c r="N77" s="4"/>
      <c r="O77" s="4"/>
      <c r="P77" s="4"/>
      <c r="Q77" s="4"/>
      <c r="R77" s="160"/>
      <c r="S77" s="160"/>
      <c r="T77" s="160"/>
      <c r="U77" s="160"/>
    </row>
    <row r="78" spans="1:26" x14ac:dyDescent="0.25">
      <c r="A78" s="17"/>
      <c r="B78" s="17"/>
      <c r="C78" s="4"/>
      <c r="D78" s="4"/>
      <c r="E78" s="4"/>
      <c r="F78" s="4"/>
      <c r="G78" s="4"/>
      <c r="H78" s="4"/>
      <c r="I78" s="4"/>
      <c r="J78" s="4"/>
      <c r="K78" s="4"/>
      <c r="L78" s="4"/>
      <c r="M78" s="4"/>
      <c r="N78" s="4"/>
      <c r="O78" s="4"/>
      <c r="P78" s="4"/>
      <c r="Q78" s="4"/>
      <c r="R78" s="160"/>
      <c r="S78" s="160"/>
      <c r="T78" s="160"/>
      <c r="U78" s="160"/>
    </row>
    <row r="79" spans="1:26" x14ac:dyDescent="0.25">
      <c r="A79" s="17"/>
      <c r="B79" s="17"/>
      <c r="C79" s="4"/>
      <c r="D79" s="4"/>
      <c r="E79" s="4"/>
      <c r="F79" s="4"/>
      <c r="G79" s="4"/>
      <c r="H79" s="4"/>
      <c r="I79" s="4"/>
      <c r="J79" s="4"/>
      <c r="K79" s="4"/>
      <c r="L79" s="4"/>
      <c r="M79" s="4"/>
      <c r="N79" s="4"/>
      <c r="O79" s="4"/>
      <c r="P79" s="4"/>
      <c r="Q79" s="4"/>
      <c r="R79" s="160"/>
      <c r="S79" s="160"/>
      <c r="T79" s="160"/>
      <c r="U79" s="160"/>
    </row>
    <row r="80" spans="1:26" x14ac:dyDescent="0.25">
      <c r="A80" s="17"/>
      <c r="B80" s="17"/>
      <c r="C80" s="160"/>
      <c r="D80" s="160"/>
      <c r="E80" s="160"/>
      <c r="F80" s="160"/>
      <c r="G80" s="160"/>
      <c r="H80" s="160"/>
      <c r="I80" s="160"/>
      <c r="J80" s="160"/>
      <c r="K80" s="160"/>
      <c r="L80" s="160"/>
      <c r="M80" s="160"/>
      <c r="N80" s="160"/>
      <c r="O80" s="160"/>
      <c r="P80" s="160"/>
      <c r="Q80" s="160"/>
      <c r="R80" s="160"/>
      <c r="S80" s="160"/>
      <c r="T80" s="160"/>
      <c r="U80" s="160"/>
    </row>
    <row r="81" spans="1:21" x14ac:dyDescent="0.25">
      <c r="A81" s="17"/>
      <c r="B81" s="17"/>
      <c r="C81" s="160"/>
      <c r="D81" s="160"/>
      <c r="E81" s="160"/>
      <c r="F81" s="160"/>
      <c r="G81" s="160"/>
      <c r="H81" s="160"/>
      <c r="I81" s="160"/>
      <c r="J81" s="160"/>
      <c r="K81" s="160"/>
      <c r="L81" s="160"/>
      <c r="M81" s="160"/>
      <c r="N81" s="160"/>
      <c r="O81" s="160"/>
      <c r="P81" s="160"/>
      <c r="Q81" s="160"/>
      <c r="R81" s="160"/>
      <c r="S81" s="160"/>
      <c r="T81" s="160"/>
      <c r="U81" s="160"/>
    </row>
    <row r="82" spans="1:21" x14ac:dyDescent="0.25">
      <c r="A82" s="17"/>
      <c r="B82" s="17"/>
      <c r="C82" s="160"/>
      <c r="D82" s="160"/>
      <c r="E82" s="160"/>
      <c r="F82" s="160"/>
      <c r="G82" s="160"/>
      <c r="H82" s="160"/>
      <c r="I82" s="160"/>
      <c r="J82" s="160"/>
      <c r="K82" s="160"/>
      <c r="L82" s="160"/>
      <c r="M82" s="160"/>
      <c r="N82" s="160"/>
      <c r="O82" s="160"/>
      <c r="P82" s="160"/>
      <c r="Q82" s="160"/>
      <c r="R82" s="160"/>
      <c r="S82" s="160"/>
      <c r="T82" s="160"/>
      <c r="U82" s="160"/>
    </row>
    <row r="83" spans="1:21" x14ac:dyDescent="0.25">
      <c r="A83" s="17"/>
      <c r="B83" s="17"/>
      <c r="C83" s="160"/>
      <c r="D83" s="160"/>
      <c r="E83" s="160"/>
      <c r="F83" s="160"/>
      <c r="G83" s="160"/>
      <c r="H83" s="160"/>
      <c r="I83" s="160"/>
      <c r="J83" s="160"/>
      <c r="K83" s="160"/>
      <c r="L83" s="160"/>
      <c r="M83" s="160"/>
      <c r="N83" s="160"/>
      <c r="O83" s="160"/>
      <c r="P83" s="160"/>
      <c r="Q83" s="160"/>
      <c r="R83" s="160"/>
      <c r="S83" s="160"/>
      <c r="T83" s="160"/>
      <c r="U83" s="160"/>
    </row>
    <row r="84" spans="1:21" x14ac:dyDescent="0.25">
      <c r="A84" s="17"/>
      <c r="B84" s="17"/>
      <c r="C84" s="160"/>
      <c r="D84" s="160"/>
      <c r="E84" s="160"/>
      <c r="F84" s="160"/>
      <c r="G84" s="160"/>
      <c r="H84" s="160"/>
      <c r="I84" s="160"/>
      <c r="J84" s="160"/>
      <c r="K84" s="160"/>
      <c r="L84" s="160"/>
      <c r="M84" s="160"/>
      <c r="N84" s="160"/>
      <c r="O84" s="160"/>
      <c r="P84" s="160"/>
      <c r="Q84" s="160"/>
      <c r="R84" s="160"/>
      <c r="S84" s="160"/>
      <c r="T84" s="160"/>
      <c r="U84" s="160"/>
    </row>
    <row r="85" spans="1:21" x14ac:dyDescent="0.25">
      <c r="A85" s="17"/>
      <c r="B85" s="17"/>
      <c r="C85" s="160"/>
      <c r="D85" s="160"/>
      <c r="E85" s="160"/>
      <c r="F85" s="160"/>
      <c r="G85" s="160"/>
      <c r="H85" s="160"/>
      <c r="I85" s="160"/>
      <c r="J85" s="160"/>
      <c r="K85" s="160"/>
      <c r="L85" s="160"/>
      <c r="M85" s="160"/>
      <c r="N85" s="160"/>
      <c r="O85" s="160"/>
      <c r="P85" s="160"/>
      <c r="Q85" s="160"/>
      <c r="R85" s="160"/>
      <c r="S85" s="160"/>
      <c r="T85" s="160"/>
      <c r="U85" s="160"/>
    </row>
    <row r="86" spans="1:21" x14ac:dyDescent="0.25">
      <c r="A86" s="17"/>
      <c r="B86" s="17"/>
      <c r="C86" s="160"/>
      <c r="D86" s="160"/>
      <c r="E86" s="160"/>
      <c r="F86" s="160"/>
      <c r="G86" s="160"/>
      <c r="H86" s="160"/>
      <c r="I86" s="160"/>
      <c r="J86" s="160"/>
      <c r="K86" s="160"/>
      <c r="L86" s="160"/>
      <c r="M86" s="160"/>
      <c r="N86" s="160"/>
      <c r="O86" s="160"/>
      <c r="P86" s="160"/>
      <c r="Q86" s="160"/>
      <c r="R86" s="160"/>
      <c r="S86" s="160"/>
      <c r="T86" s="160"/>
      <c r="U86" s="160"/>
    </row>
    <row r="87" spans="1:21" x14ac:dyDescent="0.25">
      <c r="A87" s="17"/>
      <c r="B87" s="17"/>
      <c r="C87" s="160"/>
      <c r="D87" s="160"/>
      <c r="E87" s="160"/>
      <c r="F87" s="160"/>
      <c r="G87" s="160"/>
      <c r="H87" s="160"/>
      <c r="I87" s="160"/>
      <c r="J87" s="160"/>
      <c r="K87" s="160"/>
      <c r="L87" s="160"/>
      <c r="M87" s="160"/>
      <c r="N87" s="160"/>
      <c r="O87" s="160"/>
      <c r="P87" s="160"/>
      <c r="Q87" s="160"/>
      <c r="R87" s="160"/>
      <c r="S87" s="160"/>
      <c r="T87" s="160"/>
      <c r="U87" s="160"/>
    </row>
    <row r="88" spans="1:21" x14ac:dyDescent="0.25">
      <c r="A88" s="17"/>
      <c r="B88" s="17"/>
      <c r="C88" s="160"/>
      <c r="D88" s="160"/>
      <c r="E88" s="160"/>
      <c r="F88" s="160"/>
      <c r="G88" s="160"/>
      <c r="H88" s="160"/>
      <c r="I88" s="160"/>
      <c r="J88" s="160"/>
      <c r="K88" s="160"/>
      <c r="L88" s="160"/>
      <c r="M88" s="160"/>
      <c r="N88" s="160"/>
      <c r="O88" s="160"/>
      <c r="P88" s="160"/>
      <c r="Q88" s="160"/>
      <c r="R88" s="160"/>
      <c r="S88" s="160"/>
      <c r="T88" s="160"/>
      <c r="U88" s="160"/>
    </row>
    <row r="89" spans="1:21" x14ac:dyDescent="0.25">
      <c r="A89" s="17"/>
      <c r="B89" s="17"/>
      <c r="C89" s="160"/>
      <c r="D89" s="160"/>
      <c r="E89" s="160"/>
      <c r="F89" s="160"/>
      <c r="G89" s="160"/>
      <c r="H89" s="160"/>
      <c r="I89" s="160"/>
      <c r="J89" s="160"/>
      <c r="K89" s="160"/>
      <c r="L89" s="160"/>
      <c r="M89" s="160"/>
      <c r="N89" s="160"/>
      <c r="O89" s="160"/>
      <c r="P89" s="160"/>
      <c r="Q89" s="160"/>
      <c r="R89" s="160"/>
      <c r="S89" s="160"/>
      <c r="T89" s="160"/>
      <c r="U89" s="160"/>
    </row>
    <row r="90" spans="1:21" x14ac:dyDescent="0.25">
      <c r="A90" s="17"/>
      <c r="B90" s="17"/>
      <c r="C90" s="160"/>
      <c r="D90" s="160"/>
      <c r="E90" s="160"/>
      <c r="F90" s="160"/>
      <c r="G90" s="160"/>
      <c r="H90" s="160"/>
      <c r="I90" s="160"/>
      <c r="J90" s="160"/>
      <c r="K90" s="160"/>
      <c r="L90" s="160"/>
      <c r="M90" s="160"/>
      <c r="N90" s="160"/>
      <c r="O90" s="160"/>
      <c r="P90" s="160"/>
      <c r="Q90" s="160"/>
      <c r="R90" s="160"/>
      <c r="S90" s="160"/>
      <c r="T90" s="160"/>
      <c r="U90" s="160"/>
    </row>
    <row r="91" spans="1:21" x14ac:dyDescent="0.25">
      <c r="A91" s="17"/>
      <c r="B91" s="17"/>
      <c r="C91" s="160"/>
      <c r="D91" s="160"/>
      <c r="E91" s="160"/>
      <c r="F91" s="160"/>
      <c r="G91" s="160"/>
      <c r="H91" s="160"/>
      <c r="I91" s="160"/>
      <c r="J91" s="160"/>
      <c r="K91" s="160"/>
      <c r="L91" s="160"/>
      <c r="M91" s="160"/>
      <c r="N91" s="160"/>
      <c r="O91" s="160"/>
      <c r="P91" s="160"/>
      <c r="Q91" s="160"/>
      <c r="R91" s="160"/>
      <c r="S91" s="160"/>
      <c r="T91" s="160"/>
      <c r="U91" s="160"/>
    </row>
    <row r="92" spans="1:21" x14ac:dyDescent="0.25">
      <c r="A92" s="17"/>
      <c r="B92" s="17"/>
      <c r="C92" s="160"/>
      <c r="D92" s="160"/>
      <c r="E92" s="160"/>
      <c r="F92" s="160"/>
      <c r="G92" s="160"/>
      <c r="H92" s="160"/>
      <c r="I92" s="160"/>
      <c r="J92" s="160"/>
      <c r="K92" s="160"/>
      <c r="L92" s="160"/>
      <c r="M92" s="160"/>
      <c r="N92" s="160"/>
      <c r="O92" s="160"/>
      <c r="P92" s="160"/>
      <c r="Q92" s="160"/>
      <c r="R92" s="160"/>
      <c r="S92" s="160"/>
      <c r="T92" s="160"/>
      <c r="U92" s="160"/>
    </row>
    <row r="93" spans="1:21" x14ac:dyDescent="0.25">
      <c r="A93" s="17"/>
      <c r="B93" s="17"/>
      <c r="C93" s="160"/>
      <c r="D93" s="160"/>
      <c r="E93" s="160"/>
      <c r="F93" s="160"/>
      <c r="G93" s="160"/>
      <c r="H93" s="160"/>
      <c r="I93" s="160"/>
      <c r="J93" s="160"/>
      <c r="K93" s="160"/>
      <c r="L93" s="160"/>
      <c r="M93" s="160"/>
      <c r="N93" s="160"/>
      <c r="O93" s="160"/>
      <c r="P93" s="160"/>
      <c r="Q93" s="160"/>
      <c r="R93" s="160"/>
      <c r="S93" s="160"/>
      <c r="T93" s="160"/>
      <c r="U93" s="160"/>
    </row>
    <row r="94" spans="1:21" x14ac:dyDescent="0.25">
      <c r="A94" s="17"/>
      <c r="B94" s="17"/>
      <c r="C94" s="160"/>
      <c r="D94" s="160"/>
      <c r="E94" s="160"/>
      <c r="F94" s="160"/>
      <c r="G94" s="160"/>
      <c r="H94" s="160"/>
      <c r="I94" s="160"/>
      <c r="J94" s="160"/>
      <c r="K94" s="160"/>
      <c r="L94" s="160"/>
      <c r="M94" s="160"/>
      <c r="N94" s="160"/>
      <c r="O94" s="160"/>
      <c r="P94" s="160"/>
      <c r="Q94" s="160"/>
      <c r="R94" s="160"/>
      <c r="S94" s="160"/>
      <c r="T94" s="160"/>
      <c r="U94" s="160"/>
    </row>
    <row r="95" spans="1:21" x14ac:dyDescent="0.25">
      <c r="A95" s="17"/>
      <c r="B95" s="17"/>
      <c r="C95" s="160"/>
      <c r="D95" s="160"/>
      <c r="E95" s="160"/>
      <c r="F95" s="160"/>
      <c r="G95" s="160"/>
      <c r="H95" s="160"/>
      <c r="I95" s="160"/>
      <c r="J95" s="160"/>
      <c r="K95" s="160"/>
      <c r="L95" s="160"/>
      <c r="M95" s="160"/>
      <c r="N95" s="160"/>
      <c r="O95" s="160"/>
      <c r="P95" s="160"/>
      <c r="Q95" s="160"/>
      <c r="R95" s="160"/>
      <c r="S95" s="160"/>
      <c r="T95" s="160"/>
      <c r="U95" s="160"/>
    </row>
    <row r="96" spans="1:21" x14ac:dyDescent="0.25">
      <c r="A96" s="17"/>
      <c r="B96" s="17"/>
      <c r="C96" s="160"/>
      <c r="D96" s="160"/>
      <c r="E96" s="160"/>
      <c r="F96" s="160"/>
      <c r="G96" s="160"/>
      <c r="H96" s="160"/>
      <c r="I96" s="160"/>
      <c r="J96" s="160"/>
      <c r="K96" s="160"/>
      <c r="L96" s="160"/>
      <c r="M96" s="160"/>
      <c r="N96" s="160"/>
      <c r="O96" s="160"/>
      <c r="P96" s="160"/>
      <c r="Q96" s="160"/>
      <c r="R96" s="160"/>
      <c r="S96" s="160"/>
      <c r="T96" s="160"/>
      <c r="U96" s="160"/>
    </row>
    <row r="97" spans="1:21" x14ac:dyDescent="0.25">
      <c r="A97" s="17"/>
      <c r="B97" s="17"/>
      <c r="C97" s="160"/>
      <c r="D97" s="160"/>
      <c r="E97" s="160"/>
      <c r="F97" s="160"/>
      <c r="G97" s="160"/>
      <c r="H97" s="160"/>
      <c r="I97" s="160"/>
      <c r="J97" s="160"/>
      <c r="K97" s="160"/>
      <c r="L97" s="160"/>
      <c r="M97" s="160"/>
      <c r="N97" s="160"/>
      <c r="O97" s="160"/>
      <c r="P97" s="160"/>
      <c r="Q97" s="160"/>
      <c r="R97" s="160"/>
      <c r="S97" s="160"/>
      <c r="T97" s="160"/>
      <c r="U97" s="160"/>
    </row>
    <row r="98" spans="1:21" x14ac:dyDescent="0.25">
      <c r="A98" s="17"/>
      <c r="B98" s="17"/>
      <c r="C98" s="160"/>
      <c r="D98" s="160"/>
      <c r="E98" s="160"/>
      <c r="F98" s="160"/>
      <c r="G98" s="160"/>
      <c r="H98" s="160"/>
      <c r="I98" s="160"/>
      <c r="J98" s="160"/>
      <c r="K98" s="160"/>
      <c r="L98" s="160"/>
      <c r="M98" s="160"/>
      <c r="N98" s="160"/>
      <c r="O98" s="160"/>
      <c r="P98" s="160"/>
      <c r="Q98" s="160"/>
      <c r="R98" s="160"/>
      <c r="S98" s="160"/>
      <c r="T98" s="160"/>
      <c r="U98" s="160"/>
    </row>
    <row r="99" spans="1:21" x14ac:dyDescent="0.25">
      <c r="A99" s="17"/>
      <c r="B99" s="17"/>
      <c r="C99" s="160"/>
      <c r="D99" s="160"/>
      <c r="E99" s="160"/>
      <c r="F99" s="160"/>
      <c r="G99" s="160"/>
      <c r="H99" s="160"/>
      <c r="I99" s="160"/>
      <c r="J99" s="160"/>
      <c r="K99" s="160"/>
      <c r="L99" s="160"/>
      <c r="M99" s="160"/>
      <c r="N99" s="160"/>
      <c r="O99" s="160"/>
      <c r="P99" s="160"/>
      <c r="Q99" s="160"/>
      <c r="R99" s="160"/>
      <c r="S99" s="160"/>
      <c r="T99" s="160"/>
      <c r="U99" s="160"/>
    </row>
    <row r="100" spans="1:21" x14ac:dyDescent="0.25">
      <c r="A100" s="17"/>
      <c r="B100" s="17"/>
      <c r="C100" s="160"/>
      <c r="D100" s="160"/>
      <c r="E100" s="160"/>
      <c r="F100" s="160"/>
      <c r="G100" s="160"/>
      <c r="H100" s="160"/>
      <c r="I100" s="160"/>
      <c r="J100" s="160"/>
      <c r="K100" s="160"/>
      <c r="L100" s="160"/>
      <c r="M100" s="160"/>
      <c r="N100" s="160"/>
      <c r="O100" s="160"/>
      <c r="P100" s="160"/>
      <c r="Q100" s="160"/>
      <c r="R100" s="160"/>
      <c r="S100" s="160"/>
      <c r="T100" s="160"/>
      <c r="U100" s="160"/>
    </row>
    <row r="101" spans="1:21" x14ac:dyDescent="0.25">
      <c r="A101" s="17"/>
      <c r="B101" s="17"/>
      <c r="C101" s="160"/>
      <c r="D101" s="160"/>
      <c r="E101" s="160"/>
      <c r="F101" s="160"/>
      <c r="G101" s="160"/>
      <c r="H101" s="160"/>
      <c r="I101" s="160"/>
      <c r="J101" s="160"/>
      <c r="K101" s="160"/>
      <c r="L101" s="160"/>
      <c r="M101" s="160"/>
      <c r="N101" s="160"/>
      <c r="O101" s="160"/>
      <c r="P101" s="160"/>
      <c r="Q101" s="160"/>
      <c r="R101" s="160"/>
      <c r="S101" s="160"/>
      <c r="T101" s="160"/>
      <c r="U101" s="160"/>
    </row>
    <row r="102" spans="1:21" x14ac:dyDescent="0.25">
      <c r="A102" s="17"/>
      <c r="B102" s="17"/>
      <c r="C102" s="160"/>
      <c r="D102" s="160"/>
      <c r="E102" s="160"/>
      <c r="F102" s="160"/>
      <c r="G102" s="160"/>
      <c r="H102" s="160"/>
      <c r="I102" s="160"/>
      <c r="J102" s="160"/>
      <c r="K102" s="160"/>
      <c r="L102" s="160"/>
      <c r="M102" s="160"/>
      <c r="N102" s="160"/>
      <c r="O102" s="160"/>
      <c r="P102" s="160"/>
      <c r="Q102" s="160"/>
      <c r="R102" s="160"/>
      <c r="S102" s="160"/>
      <c r="T102" s="160"/>
      <c r="U102" s="160"/>
    </row>
    <row r="103" spans="1:21" x14ac:dyDescent="0.25">
      <c r="A103" s="17"/>
      <c r="B103" s="17"/>
      <c r="C103" s="160"/>
      <c r="D103" s="160"/>
      <c r="E103" s="160"/>
      <c r="F103" s="160"/>
      <c r="G103" s="160"/>
      <c r="H103" s="160"/>
      <c r="I103" s="160"/>
      <c r="J103" s="160"/>
      <c r="K103" s="160"/>
      <c r="L103" s="160"/>
      <c r="M103" s="160"/>
      <c r="N103" s="160"/>
      <c r="O103" s="160"/>
      <c r="P103" s="160"/>
      <c r="Q103" s="160"/>
      <c r="R103" s="160"/>
      <c r="S103" s="160"/>
      <c r="T103" s="160"/>
      <c r="U103" s="160"/>
    </row>
  </sheetData>
  <hyperlinks>
    <hyperlink ref="F69" r:id="rId1" display="NVLF website"/>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4"/>
  <sheetViews>
    <sheetView topLeftCell="A247" zoomScale="90" zoomScaleNormal="90" workbookViewId="0">
      <selection activeCell="E115" sqref="E115"/>
    </sheetView>
  </sheetViews>
  <sheetFormatPr defaultRowHeight="15" x14ac:dyDescent="0.25"/>
  <cols>
    <col min="1" max="1" width="9.140625" style="43" customWidth="1"/>
    <col min="2" max="2" width="4.140625" style="104" customWidth="1"/>
    <col min="3" max="3" width="10.28515625" style="45" customWidth="1"/>
    <col min="4" max="4" width="9.42578125" style="45" customWidth="1"/>
    <col min="5" max="5" width="14.7109375" style="45" customWidth="1"/>
    <col min="6" max="6" width="3.28515625" style="45" customWidth="1"/>
    <col min="7" max="7" width="2.42578125" style="45" customWidth="1"/>
    <col min="8" max="8" width="9.42578125" style="45" customWidth="1"/>
    <col min="9" max="9" width="3.42578125" style="45" customWidth="1"/>
    <col min="10" max="11" width="10.42578125" style="45" customWidth="1"/>
    <col min="12" max="12" width="10.5703125" style="45" customWidth="1"/>
    <col min="13" max="13" width="26.42578125" style="45" customWidth="1"/>
    <col min="14" max="14" width="10.42578125" style="45" customWidth="1"/>
    <col min="15" max="15" width="5.85546875" style="45" customWidth="1"/>
    <col min="16" max="16" width="5.42578125" style="44" customWidth="1"/>
    <col min="17" max="17" width="5.42578125" style="45" customWidth="1"/>
    <col min="18" max="22" width="9.140625" style="45"/>
    <col min="23" max="23" width="11.85546875" style="45" customWidth="1"/>
    <col min="24" max="24" width="11.140625" style="45" customWidth="1"/>
    <col min="25" max="25" width="3.28515625" style="45" customWidth="1"/>
    <col min="26" max="28" width="9.140625" style="44"/>
    <col min="29" max="16384" width="9.140625" style="45"/>
  </cols>
  <sheetData>
    <row r="1" spans="1:36" s="44" customFormat="1" x14ac:dyDescent="0.25">
      <c r="A1" s="43"/>
      <c r="B1" s="43"/>
    </row>
    <row r="2" spans="1:36" s="44" customFormat="1" x14ac:dyDescent="0.25">
      <c r="A2" s="43"/>
      <c r="B2" s="43"/>
    </row>
    <row r="3" spans="1:36" s="44" customFormat="1" x14ac:dyDescent="0.25">
      <c r="A3" s="43"/>
      <c r="B3" s="43"/>
    </row>
    <row r="4" spans="1:36" x14ac:dyDescent="0.25">
      <c r="B4" s="47"/>
      <c r="C4" s="48"/>
      <c r="D4" s="48"/>
      <c r="E4" s="48"/>
      <c r="F4" s="48"/>
      <c r="G4" s="48"/>
      <c r="H4" s="48"/>
      <c r="I4" s="48"/>
      <c r="J4" s="48"/>
      <c r="K4" s="48"/>
      <c r="L4" s="48"/>
      <c r="M4" s="48"/>
      <c r="N4" s="48"/>
      <c r="O4" s="48"/>
      <c r="Q4" s="49"/>
      <c r="R4" s="49"/>
      <c r="S4" s="49"/>
      <c r="T4" s="49"/>
      <c r="U4" s="49"/>
      <c r="V4" s="49"/>
      <c r="W4" s="49"/>
      <c r="X4" s="49"/>
      <c r="Y4" s="50"/>
      <c r="AC4" s="238"/>
      <c r="AD4" s="238"/>
      <c r="AE4" s="238"/>
      <c r="AF4" s="238"/>
      <c r="AG4" s="238"/>
      <c r="AH4" s="238"/>
      <c r="AI4" s="238"/>
      <c r="AJ4" s="238"/>
    </row>
    <row r="5" spans="1:36" ht="23.25" x14ac:dyDescent="0.35">
      <c r="B5" s="47"/>
      <c r="C5" s="47"/>
      <c r="D5" s="51" t="s">
        <v>3</v>
      </c>
      <c r="E5" s="48"/>
      <c r="F5" s="48"/>
      <c r="G5" s="48"/>
      <c r="H5" s="48"/>
      <c r="I5" s="48"/>
      <c r="J5" s="48"/>
      <c r="K5" s="48"/>
      <c r="L5" s="48"/>
      <c r="M5" s="48"/>
      <c r="N5" s="52"/>
      <c r="O5" s="48"/>
      <c r="Q5" s="49"/>
      <c r="R5" s="53" t="s">
        <v>77</v>
      </c>
      <c r="S5" s="54"/>
      <c r="T5" s="54"/>
      <c r="U5" s="54"/>
      <c r="V5" s="54"/>
      <c r="W5" s="54"/>
      <c r="X5" s="54"/>
      <c r="Y5" s="50"/>
      <c r="Z5" s="195"/>
      <c r="AA5" s="195"/>
      <c r="AB5" s="195"/>
      <c r="AC5" s="238"/>
      <c r="AD5" s="238"/>
      <c r="AE5" s="238"/>
      <c r="AF5" s="238"/>
      <c r="AG5" s="238"/>
      <c r="AH5" s="238"/>
      <c r="AI5" s="238"/>
      <c r="AJ5" s="238"/>
    </row>
    <row r="6" spans="1:36" x14ac:dyDescent="0.25">
      <c r="B6" s="47"/>
      <c r="C6" s="47"/>
      <c r="D6" s="48"/>
      <c r="E6" s="48"/>
      <c r="F6" s="48"/>
      <c r="G6" s="48"/>
      <c r="H6" s="48"/>
      <c r="I6" s="48"/>
      <c r="J6" s="48"/>
      <c r="K6" s="48"/>
      <c r="L6" s="48"/>
      <c r="M6" s="48"/>
      <c r="N6" s="48"/>
      <c r="O6" s="48"/>
      <c r="Q6" s="49"/>
      <c r="R6" s="49"/>
      <c r="S6" s="54"/>
      <c r="T6" s="54"/>
      <c r="U6" s="54"/>
      <c r="V6" s="54"/>
      <c r="W6" s="54"/>
      <c r="X6" s="54"/>
      <c r="Y6" s="55"/>
      <c r="Z6" s="195"/>
      <c r="AA6" s="195"/>
      <c r="AB6" s="195"/>
      <c r="AC6" s="238"/>
      <c r="AD6" s="238"/>
      <c r="AE6" s="238"/>
      <c r="AF6" s="238"/>
      <c r="AG6" s="238"/>
      <c r="AH6" s="238"/>
      <c r="AI6" s="238"/>
      <c r="AJ6" s="238"/>
    </row>
    <row r="7" spans="1:36" ht="18.75" customHeight="1" x14ac:dyDescent="0.25">
      <c r="B7" s="47"/>
      <c r="C7" s="47"/>
      <c r="D7" s="48"/>
      <c r="E7" s="48"/>
      <c r="F7" s="48"/>
      <c r="G7" s="48"/>
      <c r="H7" s="48"/>
      <c r="I7" s="48"/>
      <c r="J7" s="48"/>
      <c r="K7" s="48"/>
      <c r="L7" s="48"/>
      <c r="M7" s="48"/>
      <c r="N7" s="48"/>
      <c r="O7" s="48"/>
      <c r="Q7" s="49"/>
      <c r="R7" s="56" t="s">
        <v>73</v>
      </c>
      <c r="S7" s="56"/>
      <c r="T7" s="54"/>
      <c r="U7" s="54"/>
      <c r="V7" s="54"/>
      <c r="W7" s="54"/>
      <c r="X7" s="54"/>
      <c r="Y7" s="55"/>
      <c r="Z7" s="195"/>
      <c r="AA7" s="195"/>
      <c r="AB7" s="195"/>
      <c r="AC7" s="238"/>
      <c r="AD7" s="238"/>
      <c r="AE7" s="238"/>
      <c r="AF7" s="238"/>
      <c r="AG7" s="238"/>
      <c r="AH7" s="238"/>
      <c r="AI7" s="238"/>
      <c r="AJ7" s="238"/>
    </row>
    <row r="8" spans="1:36" ht="20.25" customHeight="1" x14ac:dyDescent="0.3">
      <c r="B8" s="47"/>
      <c r="C8" s="57"/>
      <c r="D8" s="58" t="s">
        <v>2</v>
      </c>
      <c r="E8" s="59"/>
      <c r="F8" s="48"/>
      <c r="G8" s="48"/>
      <c r="H8" s="48"/>
      <c r="I8" s="48"/>
      <c r="J8" s="48"/>
      <c r="K8" s="48"/>
      <c r="L8" s="48"/>
      <c r="M8" s="48"/>
      <c r="N8" s="48"/>
      <c r="O8" s="48"/>
      <c r="Q8" s="49"/>
      <c r="R8" s="56" t="s">
        <v>79</v>
      </c>
      <c r="S8" s="56"/>
      <c r="T8" s="54"/>
      <c r="U8" s="54"/>
      <c r="V8" s="54"/>
      <c r="W8" s="54"/>
      <c r="X8" s="54"/>
      <c r="Y8" s="55"/>
      <c r="Z8" s="195"/>
      <c r="AA8" s="195"/>
      <c r="AB8" s="195"/>
      <c r="AC8" s="238"/>
      <c r="AD8" s="238"/>
      <c r="AE8" s="238"/>
      <c r="AF8" s="238"/>
      <c r="AG8" s="238"/>
      <c r="AH8" s="238"/>
      <c r="AI8" s="238"/>
      <c r="AJ8" s="238"/>
    </row>
    <row r="9" spans="1:36" ht="15.75" x14ac:dyDescent="0.25">
      <c r="B9" s="47"/>
      <c r="C9" s="57"/>
      <c r="D9" s="60"/>
      <c r="E9" s="59"/>
      <c r="F9" s="48"/>
      <c r="G9" s="48"/>
      <c r="H9" s="48"/>
      <c r="I9" s="48"/>
      <c r="J9" s="48"/>
      <c r="K9" s="48"/>
      <c r="L9" s="48"/>
      <c r="M9" s="52" t="s">
        <v>386</v>
      </c>
      <c r="N9" s="48"/>
      <c r="O9" s="48"/>
      <c r="Q9" s="49"/>
      <c r="R9" s="56" t="s">
        <v>81</v>
      </c>
      <c r="S9" s="56"/>
      <c r="T9" s="54"/>
      <c r="U9" s="56" t="s">
        <v>370</v>
      </c>
      <c r="V9" s="54"/>
      <c r="W9" s="54"/>
      <c r="X9" s="54"/>
      <c r="Y9" s="50"/>
      <c r="Z9" s="195"/>
      <c r="AA9" s="195"/>
      <c r="AB9" s="195"/>
      <c r="AC9" s="238"/>
      <c r="AD9" s="238"/>
      <c r="AE9" s="238"/>
      <c r="AF9" s="238"/>
      <c r="AG9" s="238"/>
      <c r="AH9" s="238"/>
      <c r="AI9" s="238"/>
      <c r="AJ9" s="238"/>
    </row>
    <row r="10" spans="1:36" ht="15.75" x14ac:dyDescent="0.25">
      <c r="B10" s="47"/>
      <c r="C10" s="57"/>
      <c r="D10" s="61" t="s">
        <v>125</v>
      </c>
      <c r="E10" s="59"/>
      <c r="F10" s="48"/>
      <c r="G10" s="48"/>
      <c r="H10" s="48"/>
      <c r="I10" s="48"/>
      <c r="J10" s="48"/>
      <c r="K10" s="48"/>
      <c r="L10" s="48"/>
      <c r="M10" s="52" t="s">
        <v>116</v>
      </c>
      <c r="N10" s="48"/>
      <c r="O10" s="48"/>
      <c r="Q10" s="49"/>
      <c r="R10" s="56" t="s">
        <v>80</v>
      </c>
      <c r="S10" s="56"/>
      <c r="T10" s="54"/>
      <c r="U10" s="54"/>
      <c r="V10" s="54"/>
      <c r="W10" s="54"/>
      <c r="X10" s="54"/>
      <c r="Y10" s="50"/>
      <c r="Z10" s="195"/>
      <c r="AA10" s="195"/>
      <c r="AB10" s="195"/>
      <c r="AC10" s="238"/>
      <c r="AD10" s="238"/>
      <c r="AE10" s="238"/>
      <c r="AF10" s="238"/>
      <c r="AG10" s="238"/>
      <c r="AH10" s="238"/>
      <c r="AI10" s="238"/>
      <c r="AJ10" s="238"/>
    </row>
    <row r="11" spans="1:36" ht="15.75" x14ac:dyDescent="0.25">
      <c r="B11" s="47"/>
      <c r="C11" s="57"/>
      <c r="D11" s="61" t="s">
        <v>398</v>
      </c>
      <c r="E11" s="59"/>
      <c r="F11" s="48"/>
      <c r="G11" s="48"/>
      <c r="H11" s="48"/>
      <c r="I11" s="48"/>
      <c r="J11" s="48"/>
      <c r="K11" s="48"/>
      <c r="L11" s="48"/>
      <c r="M11" s="52" t="s">
        <v>334</v>
      </c>
      <c r="N11" s="48"/>
      <c r="O11" s="48"/>
      <c r="Q11" s="49"/>
      <c r="R11" s="56" t="s">
        <v>75</v>
      </c>
      <c r="S11" s="56"/>
      <c r="T11" s="54"/>
      <c r="U11" s="54"/>
      <c r="V11" s="54"/>
      <c r="W11" s="54"/>
      <c r="X11" s="54"/>
      <c r="Y11" s="50"/>
      <c r="Z11" s="195"/>
      <c r="AA11" s="195"/>
      <c r="AB11" s="195"/>
      <c r="AC11" s="238"/>
      <c r="AD11" s="238"/>
      <c r="AE11" s="238"/>
      <c r="AF11" s="238"/>
      <c r="AG11" s="238"/>
      <c r="AH11" s="238"/>
      <c r="AI11" s="238"/>
      <c r="AJ11" s="238"/>
    </row>
    <row r="12" spans="1:36" ht="15.75" x14ac:dyDescent="0.25">
      <c r="B12" s="47"/>
      <c r="C12" s="57"/>
      <c r="D12" s="60"/>
      <c r="E12" s="59"/>
      <c r="F12" s="48"/>
      <c r="G12" s="48"/>
      <c r="H12" s="48"/>
      <c r="I12" s="48"/>
      <c r="J12" s="48"/>
      <c r="K12" s="48"/>
      <c r="L12" s="48"/>
      <c r="M12" s="52"/>
      <c r="N12" s="48"/>
      <c r="O12" s="48"/>
      <c r="Q12" s="49"/>
      <c r="R12" s="56" t="s">
        <v>76</v>
      </c>
      <c r="S12" s="56"/>
      <c r="T12" s="54"/>
      <c r="U12" s="54"/>
      <c r="V12" s="54"/>
      <c r="W12" s="54"/>
      <c r="X12" s="54"/>
      <c r="Y12" s="50"/>
      <c r="Z12" s="195"/>
      <c r="AA12" s="195"/>
      <c r="AB12" s="195"/>
      <c r="AC12" s="238"/>
      <c r="AD12" s="238"/>
      <c r="AE12" s="238"/>
      <c r="AF12" s="238"/>
      <c r="AG12" s="238"/>
      <c r="AH12" s="238"/>
      <c r="AI12" s="238"/>
      <c r="AJ12" s="238"/>
    </row>
    <row r="13" spans="1:36" ht="15.75" x14ac:dyDescent="0.25">
      <c r="B13" s="47"/>
      <c r="C13" s="57"/>
      <c r="D13" s="62" t="s">
        <v>0</v>
      </c>
      <c r="E13" s="59"/>
      <c r="F13" s="48"/>
      <c r="G13" s="48"/>
      <c r="H13" s="48"/>
      <c r="I13" s="48"/>
      <c r="J13" s="48"/>
      <c r="K13" s="48"/>
      <c r="L13" s="48"/>
      <c r="M13" s="48"/>
      <c r="N13" s="48"/>
      <c r="O13" s="48"/>
      <c r="Q13" s="49"/>
      <c r="R13" s="56" t="s">
        <v>74</v>
      </c>
      <c r="S13" s="56"/>
      <c r="T13" s="54"/>
      <c r="U13" s="54"/>
      <c r="V13" s="54"/>
      <c r="W13" s="54"/>
      <c r="X13" s="54"/>
      <c r="Y13" s="50"/>
      <c r="Z13" s="195"/>
      <c r="AA13" s="196"/>
      <c r="AB13" s="195"/>
      <c r="AC13" s="238"/>
      <c r="AD13" s="238"/>
      <c r="AE13" s="238"/>
      <c r="AF13" s="238"/>
      <c r="AG13" s="238"/>
      <c r="AH13" s="238"/>
      <c r="AI13" s="238"/>
      <c r="AJ13" s="238"/>
    </row>
    <row r="14" spans="1:36" x14ac:dyDescent="0.25">
      <c r="B14" s="47"/>
      <c r="C14" s="57"/>
      <c r="D14" s="63"/>
      <c r="E14" s="59"/>
      <c r="F14" s="48"/>
      <c r="G14" s="48"/>
      <c r="H14" s="48"/>
      <c r="I14" s="48"/>
      <c r="J14" s="48"/>
      <c r="K14" s="48"/>
      <c r="L14" s="48"/>
      <c r="M14" s="48"/>
      <c r="N14" s="48"/>
      <c r="O14" s="48"/>
      <c r="Q14" s="49"/>
      <c r="R14" s="56"/>
      <c r="S14" s="56"/>
      <c r="T14" s="54"/>
      <c r="U14" s="54"/>
      <c r="V14" s="54"/>
      <c r="W14" s="54"/>
      <c r="X14" s="54"/>
      <c r="Y14" s="55"/>
      <c r="Z14" s="195"/>
      <c r="AA14" s="196"/>
      <c r="AB14" s="195"/>
      <c r="AC14" s="238"/>
      <c r="AD14" s="238"/>
      <c r="AE14" s="238"/>
      <c r="AF14" s="238"/>
      <c r="AG14" s="238"/>
      <c r="AH14" s="238"/>
      <c r="AI14" s="238"/>
      <c r="AJ14" s="238"/>
    </row>
    <row r="15" spans="1:36" x14ac:dyDescent="0.25">
      <c r="B15" s="64"/>
      <c r="C15" s="65" t="s">
        <v>1</v>
      </c>
      <c r="D15" s="66" t="s">
        <v>369</v>
      </c>
      <c r="E15" s="67"/>
      <c r="F15" s="49"/>
      <c r="G15" s="49"/>
      <c r="H15" s="49"/>
      <c r="I15" s="49"/>
      <c r="J15" s="49"/>
      <c r="K15" s="49"/>
      <c r="L15" s="49"/>
      <c r="M15" s="49"/>
      <c r="N15" s="68" t="s">
        <v>117</v>
      </c>
      <c r="O15" s="49"/>
      <c r="Q15" s="49"/>
      <c r="R15" s="56" t="s">
        <v>78</v>
      </c>
      <c r="S15" s="56"/>
      <c r="T15" s="54"/>
      <c r="U15" s="54"/>
      <c r="V15" s="54"/>
      <c r="W15" s="54"/>
      <c r="X15" s="54"/>
      <c r="Y15" s="55"/>
      <c r="Z15" s="195"/>
      <c r="AA15" s="196"/>
      <c r="AB15" s="195"/>
      <c r="AC15" s="238"/>
      <c r="AD15" s="238"/>
      <c r="AE15" s="238"/>
      <c r="AF15" s="238"/>
      <c r="AG15" s="238"/>
      <c r="AH15" s="238"/>
      <c r="AI15" s="238"/>
      <c r="AJ15" s="238"/>
    </row>
    <row r="16" spans="1:36" x14ac:dyDescent="0.25">
      <c r="B16" s="47"/>
      <c r="C16" s="57"/>
      <c r="D16" s="69" t="s">
        <v>394</v>
      </c>
      <c r="E16" s="48"/>
      <c r="F16" s="48"/>
      <c r="G16" s="48"/>
      <c r="H16" s="48"/>
      <c r="I16" s="70"/>
      <c r="J16" s="48"/>
      <c r="K16" s="48"/>
      <c r="L16" s="48"/>
      <c r="M16" s="48"/>
      <c r="N16" s="48"/>
      <c r="O16" s="48"/>
      <c r="Q16" s="49"/>
      <c r="R16" s="56" t="s">
        <v>368</v>
      </c>
      <c r="S16" s="56"/>
      <c r="T16" s="49"/>
      <c r="U16" s="49"/>
      <c r="V16" s="49"/>
      <c r="W16" s="49"/>
      <c r="X16" s="49"/>
      <c r="Y16" s="50"/>
      <c r="AA16" s="277" t="s">
        <v>117</v>
      </c>
      <c r="AC16" s="238"/>
      <c r="AD16" s="238"/>
      <c r="AE16" s="238"/>
      <c r="AF16" s="238"/>
      <c r="AG16" s="238"/>
      <c r="AH16" s="238"/>
      <c r="AI16" s="238"/>
      <c r="AJ16" s="238"/>
    </row>
    <row r="17" spans="2:36" x14ac:dyDescent="0.25">
      <c r="B17" s="47"/>
      <c r="C17" s="57"/>
      <c r="D17" s="69" t="s">
        <v>395</v>
      </c>
      <c r="E17" s="48"/>
      <c r="F17" s="48"/>
      <c r="G17" s="48"/>
      <c r="H17" s="48"/>
      <c r="I17" s="70"/>
      <c r="J17" s="48"/>
      <c r="K17" s="48"/>
      <c r="L17" s="48"/>
      <c r="M17" s="48"/>
      <c r="N17" s="71" t="s">
        <v>198</v>
      </c>
      <c r="O17" s="48"/>
      <c r="Q17" s="49"/>
      <c r="R17" s="56"/>
      <c r="S17" s="56"/>
      <c r="T17" s="49"/>
      <c r="U17" s="49"/>
      <c r="V17" s="49"/>
      <c r="W17" s="49"/>
      <c r="X17" s="49"/>
      <c r="Y17" s="50"/>
      <c r="AA17" s="277" t="s">
        <v>118</v>
      </c>
      <c r="AC17" s="238"/>
      <c r="AD17" s="238"/>
      <c r="AE17" s="238"/>
      <c r="AF17" s="238"/>
      <c r="AG17" s="238"/>
      <c r="AH17" s="238"/>
      <c r="AI17" s="238"/>
      <c r="AJ17" s="238"/>
    </row>
    <row r="18" spans="2:36" x14ac:dyDescent="0.25">
      <c r="B18" s="47"/>
      <c r="C18" s="57"/>
      <c r="D18" s="69" t="s">
        <v>393</v>
      </c>
      <c r="E18" s="48"/>
      <c r="F18" s="48"/>
      <c r="G18" s="48"/>
      <c r="H18" s="48"/>
      <c r="I18" s="48"/>
      <c r="J18" s="48"/>
      <c r="K18" s="48"/>
      <c r="L18" s="48"/>
      <c r="M18" s="48"/>
      <c r="N18" s="48"/>
      <c r="O18" s="48"/>
      <c r="Q18" s="49"/>
      <c r="R18" s="49"/>
      <c r="S18" s="56"/>
      <c r="T18" s="49"/>
      <c r="U18" s="49"/>
      <c r="V18" s="49"/>
      <c r="W18" s="49"/>
      <c r="X18" s="49"/>
      <c r="Y18" s="50"/>
      <c r="AA18" s="277" t="s">
        <v>123</v>
      </c>
      <c r="AC18" s="238"/>
      <c r="AD18" s="238"/>
      <c r="AE18" s="238"/>
      <c r="AF18" s="238"/>
      <c r="AG18" s="238"/>
      <c r="AH18" s="238"/>
      <c r="AI18" s="238"/>
      <c r="AJ18" s="238"/>
    </row>
    <row r="19" spans="2:36" x14ac:dyDescent="0.25">
      <c r="B19" s="47"/>
      <c r="C19" s="57"/>
      <c r="D19" s="69" t="s">
        <v>396</v>
      </c>
      <c r="E19" s="48"/>
      <c r="F19" s="48"/>
      <c r="G19" s="48"/>
      <c r="H19" s="48"/>
      <c r="I19" s="48"/>
      <c r="J19" s="48"/>
      <c r="K19" s="48"/>
      <c r="L19" s="48"/>
      <c r="M19" s="48"/>
      <c r="N19" s="206"/>
      <c r="O19" s="48"/>
      <c r="Q19" s="49"/>
      <c r="R19" s="56" t="s">
        <v>405</v>
      </c>
      <c r="S19" s="56"/>
      <c r="T19" s="49"/>
      <c r="U19" s="49"/>
      <c r="V19" s="49"/>
      <c r="W19" s="49"/>
      <c r="X19" s="49"/>
      <c r="Y19" s="50"/>
      <c r="AC19" s="238"/>
      <c r="AD19" s="238"/>
      <c r="AE19" s="238"/>
      <c r="AF19" s="238"/>
      <c r="AG19" s="238"/>
      <c r="AH19" s="238"/>
      <c r="AI19" s="238"/>
      <c r="AJ19" s="238"/>
    </row>
    <row r="20" spans="2:36" x14ac:dyDescent="0.25">
      <c r="B20" s="47"/>
      <c r="C20" s="57"/>
      <c r="D20" s="69" t="s">
        <v>397</v>
      </c>
      <c r="E20" s="48"/>
      <c r="F20" s="48"/>
      <c r="G20" s="48"/>
      <c r="H20" s="48"/>
      <c r="I20" s="48"/>
      <c r="J20" s="48"/>
      <c r="K20" s="48"/>
      <c r="L20" s="48"/>
      <c r="M20" s="48"/>
      <c r="N20" s="206"/>
      <c r="O20" s="48"/>
      <c r="Q20" s="49"/>
      <c r="R20" s="56" t="s">
        <v>367</v>
      </c>
      <c r="S20" s="56"/>
      <c r="T20" s="49"/>
      <c r="U20" s="49"/>
      <c r="V20" s="49"/>
      <c r="W20" s="49"/>
      <c r="X20" s="49"/>
      <c r="Y20" s="50"/>
      <c r="AA20" s="254"/>
      <c r="AC20" s="238"/>
      <c r="AD20" s="238"/>
      <c r="AE20" s="238"/>
      <c r="AF20" s="238"/>
      <c r="AG20" s="238"/>
      <c r="AH20" s="238"/>
      <c r="AI20" s="238"/>
      <c r="AJ20" s="238"/>
    </row>
    <row r="21" spans="2:36" x14ac:dyDescent="0.25">
      <c r="B21" s="47"/>
      <c r="C21" s="57"/>
      <c r="D21" s="69" t="s">
        <v>249</v>
      </c>
      <c r="E21" s="48"/>
      <c r="F21" s="48"/>
      <c r="G21" s="48"/>
      <c r="H21" s="48"/>
      <c r="I21" s="48"/>
      <c r="J21" s="48"/>
      <c r="K21" s="48"/>
      <c r="L21" s="48"/>
      <c r="M21" s="48"/>
      <c r="N21" s="206"/>
      <c r="O21" s="48"/>
      <c r="Q21" s="49"/>
      <c r="R21" s="49"/>
      <c r="S21" s="56"/>
      <c r="T21" s="49"/>
      <c r="U21" s="49"/>
      <c r="V21" s="49"/>
      <c r="W21" s="49"/>
      <c r="X21" s="49"/>
      <c r="Y21" s="50"/>
      <c r="AA21" s="196"/>
      <c r="AC21" s="238"/>
      <c r="AD21" s="238"/>
      <c r="AE21" s="238"/>
      <c r="AF21" s="238"/>
      <c r="AG21" s="238"/>
      <c r="AH21" s="238"/>
      <c r="AI21" s="238"/>
      <c r="AJ21" s="238"/>
    </row>
    <row r="22" spans="2:36" x14ac:dyDescent="0.25">
      <c r="B22" s="47"/>
      <c r="C22" s="57"/>
      <c r="D22" s="69" t="s">
        <v>250</v>
      </c>
      <c r="E22" s="48"/>
      <c r="F22" s="48"/>
      <c r="G22" s="48"/>
      <c r="H22" s="48"/>
      <c r="I22" s="48"/>
      <c r="J22" s="48"/>
      <c r="K22" s="48"/>
      <c r="L22" s="48"/>
      <c r="M22" s="48"/>
      <c r="N22" s="206"/>
      <c r="O22" s="48"/>
      <c r="Q22" s="49"/>
      <c r="R22" s="50"/>
      <c r="S22" s="73"/>
      <c r="T22" s="50"/>
      <c r="U22" s="50"/>
      <c r="V22" s="50"/>
      <c r="W22" s="50"/>
      <c r="X22" s="50"/>
      <c r="Y22" s="50"/>
      <c r="AA22" s="196"/>
      <c r="AC22" s="238"/>
      <c r="AD22" s="238"/>
      <c r="AE22" s="238"/>
      <c r="AF22" s="238"/>
      <c r="AG22" s="238"/>
      <c r="AH22" s="238"/>
      <c r="AI22" s="238"/>
      <c r="AJ22" s="238"/>
    </row>
    <row r="23" spans="2:36" x14ac:dyDescent="0.25">
      <c r="B23" s="47"/>
      <c r="C23" s="57"/>
      <c r="D23" s="48" t="s">
        <v>387</v>
      </c>
      <c r="E23" s="203"/>
      <c r="F23" s="203"/>
      <c r="G23" s="203"/>
      <c r="H23" s="203"/>
      <c r="I23" s="203"/>
      <c r="J23" s="203"/>
      <c r="K23" s="203"/>
      <c r="L23" s="203"/>
      <c r="M23" s="203"/>
      <c r="N23" s="206"/>
      <c r="O23" s="48"/>
      <c r="Q23" s="49"/>
      <c r="R23" s="73" t="s">
        <v>312</v>
      </c>
      <c r="S23" s="73"/>
      <c r="T23" s="50"/>
      <c r="U23" s="50"/>
      <c r="V23" s="50"/>
      <c r="W23" s="50"/>
      <c r="X23" s="50"/>
      <c r="Y23" s="50"/>
      <c r="AA23" s="196"/>
      <c r="AC23" s="238"/>
      <c r="AD23" s="238"/>
      <c r="AE23" s="238"/>
      <c r="AF23" s="238"/>
      <c r="AG23" s="238"/>
      <c r="AH23" s="238"/>
      <c r="AI23" s="238"/>
      <c r="AJ23" s="238"/>
    </row>
    <row r="24" spans="2:36" x14ac:dyDescent="0.25">
      <c r="B24" s="47"/>
      <c r="C24" s="57"/>
      <c r="D24" s="48" t="s">
        <v>388</v>
      </c>
      <c r="E24" s="203"/>
      <c r="F24" s="203"/>
      <c r="G24" s="203"/>
      <c r="H24" s="203"/>
      <c r="I24" s="203"/>
      <c r="J24" s="203"/>
      <c r="K24" s="203"/>
      <c r="L24" s="203"/>
      <c r="M24" s="203"/>
      <c r="N24" s="206"/>
      <c r="O24" s="48"/>
      <c r="Q24" s="49"/>
      <c r="R24" s="73" t="s">
        <v>313</v>
      </c>
      <c r="S24" s="73"/>
      <c r="T24" s="50"/>
      <c r="U24" s="50"/>
      <c r="V24" s="50"/>
      <c r="W24" s="50"/>
      <c r="X24" s="50"/>
      <c r="Y24" s="50"/>
      <c r="AA24" s="196"/>
      <c r="AC24" s="238"/>
      <c r="AD24" s="238"/>
      <c r="AE24" s="238"/>
      <c r="AF24" s="238"/>
      <c r="AG24" s="238"/>
      <c r="AH24" s="238"/>
      <c r="AI24" s="238"/>
      <c r="AJ24" s="238"/>
    </row>
    <row r="25" spans="2:36" x14ac:dyDescent="0.25">
      <c r="B25" s="47"/>
      <c r="C25" s="57"/>
      <c r="D25" s="48" t="s">
        <v>389</v>
      </c>
      <c r="E25" s="48"/>
      <c r="F25" s="48"/>
      <c r="G25" s="48"/>
      <c r="H25" s="48"/>
      <c r="I25" s="48"/>
      <c r="J25" s="48"/>
      <c r="K25" s="48"/>
      <c r="L25" s="48"/>
      <c r="M25" s="48"/>
      <c r="N25" s="48"/>
      <c r="O25" s="48"/>
      <c r="Q25" s="49"/>
      <c r="R25" s="73" t="s">
        <v>225</v>
      </c>
      <c r="S25" s="73"/>
      <c r="T25" s="50"/>
      <c r="U25" s="50"/>
      <c r="V25" s="50"/>
      <c r="W25" s="50"/>
      <c r="X25" s="50"/>
      <c r="Y25" s="50"/>
      <c r="AA25" s="196"/>
      <c r="AC25" s="238"/>
      <c r="AD25" s="238"/>
      <c r="AE25" s="238"/>
      <c r="AF25" s="238"/>
      <c r="AG25" s="238"/>
      <c r="AH25" s="238"/>
      <c r="AI25" s="238"/>
      <c r="AJ25" s="238"/>
    </row>
    <row r="26" spans="2:36" x14ac:dyDescent="0.25">
      <c r="B26" s="47"/>
      <c r="C26" s="57"/>
      <c r="D26" s="48"/>
      <c r="E26" s="72"/>
      <c r="F26" s="70"/>
      <c r="G26" s="70"/>
      <c r="H26" s="70"/>
      <c r="I26" s="48"/>
      <c r="J26" s="48"/>
      <c r="K26" s="48"/>
      <c r="L26" s="48"/>
      <c r="M26" s="48"/>
      <c r="N26" s="48"/>
      <c r="O26" s="48"/>
      <c r="Q26" s="49"/>
      <c r="R26" s="56" t="s">
        <v>133</v>
      </c>
      <c r="S26" s="56"/>
      <c r="T26" s="49"/>
      <c r="U26" s="49"/>
      <c r="V26" s="49"/>
      <c r="W26" s="49"/>
      <c r="X26" s="49"/>
      <c r="Y26" s="50"/>
      <c r="AA26" s="196"/>
      <c r="AC26" s="238"/>
      <c r="AD26" s="238"/>
      <c r="AE26" s="238"/>
      <c r="AF26" s="238"/>
      <c r="AG26" s="238"/>
      <c r="AH26" s="238"/>
      <c r="AI26" s="238"/>
      <c r="AJ26" s="238"/>
    </row>
    <row r="27" spans="2:36" x14ac:dyDescent="0.25">
      <c r="B27" s="47"/>
      <c r="C27" s="57"/>
      <c r="D27" s="204" t="s">
        <v>390</v>
      </c>
      <c r="E27" s="48"/>
      <c r="F27" s="48"/>
      <c r="G27" s="48"/>
      <c r="H27" s="48"/>
      <c r="I27" s="48"/>
      <c r="J27" s="48"/>
      <c r="K27" s="48"/>
      <c r="L27" s="48"/>
      <c r="M27" s="48"/>
      <c r="N27" s="48"/>
      <c r="O27" s="48"/>
      <c r="Q27" s="50"/>
      <c r="R27" s="49"/>
      <c r="S27" s="49"/>
      <c r="T27" s="49"/>
      <c r="U27" s="49"/>
      <c r="V27" s="49"/>
      <c r="W27" s="49"/>
      <c r="X27" s="49"/>
      <c r="Y27" s="50"/>
      <c r="AA27" s="191"/>
      <c r="AC27" s="238"/>
      <c r="AD27" s="238"/>
      <c r="AE27" s="238"/>
      <c r="AF27" s="238"/>
      <c r="AG27" s="238"/>
      <c r="AH27" s="238"/>
      <c r="AI27" s="238"/>
      <c r="AJ27" s="238"/>
    </row>
    <row r="28" spans="2:36" x14ac:dyDescent="0.25">
      <c r="B28" s="47"/>
      <c r="C28" s="57"/>
      <c r="D28" s="205" t="s">
        <v>391</v>
      </c>
      <c r="E28" s="48"/>
      <c r="F28" s="48"/>
      <c r="G28" s="48"/>
      <c r="H28" s="48"/>
      <c r="I28" s="48"/>
      <c r="J28" s="48"/>
      <c r="K28" s="48"/>
      <c r="L28" s="48"/>
      <c r="M28" s="48"/>
      <c r="N28" s="48"/>
      <c r="O28" s="48"/>
      <c r="Q28" s="50"/>
      <c r="R28" s="49"/>
      <c r="S28" s="49"/>
      <c r="T28" s="49"/>
      <c r="U28" s="49"/>
      <c r="V28" s="49"/>
      <c r="W28" s="49"/>
      <c r="X28" s="49"/>
      <c r="Y28" s="50"/>
      <c r="AA28" s="191"/>
      <c r="AC28" s="238"/>
      <c r="AD28" s="238"/>
      <c r="AE28" s="238"/>
      <c r="AF28" s="238"/>
      <c r="AG28" s="238"/>
      <c r="AH28" s="238"/>
      <c r="AI28" s="238"/>
      <c r="AJ28" s="238"/>
    </row>
    <row r="29" spans="2:36" x14ac:dyDescent="0.25">
      <c r="B29" s="47"/>
      <c r="C29" s="57"/>
      <c r="D29" s="48"/>
      <c r="E29" s="229"/>
      <c r="F29" s="70"/>
      <c r="G29" s="70"/>
      <c r="H29" s="70"/>
      <c r="I29" s="48"/>
      <c r="J29" s="48"/>
      <c r="K29" s="48"/>
      <c r="L29" s="48"/>
      <c r="M29" s="48"/>
      <c r="N29" s="48"/>
      <c r="O29" s="48"/>
      <c r="Q29" s="50"/>
      <c r="R29" s="49"/>
      <c r="S29" s="49"/>
      <c r="T29" s="49"/>
      <c r="U29" s="49"/>
      <c r="V29" s="49"/>
      <c r="W29" s="49"/>
      <c r="X29" s="49"/>
      <c r="Y29" s="50"/>
      <c r="AA29" s="191"/>
      <c r="AC29" s="238"/>
      <c r="AD29" s="238"/>
      <c r="AE29" s="238"/>
      <c r="AF29" s="238"/>
      <c r="AG29" s="238"/>
      <c r="AH29" s="238"/>
      <c r="AI29" s="238"/>
      <c r="AJ29" s="238"/>
    </row>
    <row r="30" spans="2:36" x14ac:dyDescent="0.25">
      <c r="B30" s="47"/>
      <c r="C30" s="57"/>
      <c r="D30" s="48" t="s">
        <v>301</v>
      </c>
      <c r="E30" s="287" t="s">
        <v>307</v>
      </c>
      <c r="F30" s="287"/>
      <c r="G30" s="287"/>
      <c r="H30" s="287"/>
      <c r="I30" s="48"/>
      <c r="J30" s="48"/>
      <c r="K30" s="48"/>
      <c r="L30" s="48"/>
      <c r="M30" s="48"/>
      <c r="N30" s="48"/>
      <c r="O30" s="48"/>
      <c r="Q30" s="50"/>
      <c r="R30" s="49"/>
      <c r="S30" s="49"/>
      <c r="T30" s="49"/>
      <c r="U30" s="49"/>
      <c r="V30" s="49"/>
      <c r="W30" s="49"/>
      <c r="X30" s="49"/>
      <c r="Y30" s="50"/>
      <c r="AA30" s="191"/>
      <c r="AC30" s="238"/>
      <c r="AD30" s="238"/>
      <c r="AE30" s="238"/>
      <c r="AF30" s="238"/>
      <c r="AG30" s="238"/>
      <c r="AH30" s="238"/>
      <c r="AI30" s="238"/>
      <c r="AJ30" s="238"/>
    </row>
    <row r="31" spans="2:36" x14ac:dyDescent="0.25">
      <c r="B31" s="47"/>
      <c r="C31" s="47"/>
      <c r="D31" s="48"/>
      <c r="E31" s="48"/>
      <c r="F31" s="48"/>
      <c r="G31" s="48"/>
      <c r="H31" s="48"/>
      <c r="I31" s="48"/>
      <c r="J31" s="48"/>
      <c r="K31" s="48"/>
      <c r="L31" s="48"/>
      <c r="M31" s="48"/>
      <c r="N31" s="48"/>
      <c r="O31" s="48"/>
      <c r="Q31" s="50"/>
      <c r="R31" s="49"/>
      <c r="S31" s="49"/>
      <c r="T31" s="49"/>
      <c r="U31" s="49"/>
      <c r="V31" s="49"/>
      <c r="W31" s="49"/>
      <c r="X31" s="49"/>
      <c r="Y31" s="50"/>
      <c r="AC31" s="238"/>
      <c r="AD31" s="238"/>
      <c r="AE31" s="238"/>
      <c r="AF31" s="238"/>
      <c r="AG31" s="238"/>
      <c r="AH31" s="238"/>
      <c r="AI31" s="238"/>
      <c r="AJ31" s="238"/>
    </row>
    <row r="32" spans="2:36" x14ac:dyDescent="0.25">
      <c r="B32" s="74"/>
      <c r="C32" s="75" t="s">
        <v>4</v>
      </c>
      <c r="D32" s="76" t="s">
        <v>392</v>
      </c>
      <c r="E32" s="56"/>
      <c r="F32" s="56"/>
      <c r="G32" s="56"/>
      <c r="H32" s="56"/>
      <c r="I32" s="56"/>
      <c r="J32" s="56"/>
      <c r="K32" s="56"/>
      <c r="L32" s="56"/>
      <c r="M32" s="56"/>
      <c r="N32" s="68" t="s">
        <v>117</v>
      </c>
      <c r="O32" s="56"/>
      <c r="Q32" s="50"/>
      <c r="R32" s="49"/>
      <c r="S32" s="49"/>
      <c r="T32" s="49"/>
      <c r="U32" s="49"/>
      <c r="V32" s="49"/>
      <c r="W32" s="49"/>
      <c r="X32" s="49"/>
      <c r="Y32" s="50"/>
      <c r="AC32" s="238"/>
      <c r="AD32" s="238"/>
      <c r="AE32" s="238"/>
      <c r="AF32" s="238"/>
      <c r="AG32" s="238"/>
      <c r="AH32" s="238"/>
      <c r="AI32" s="238"/>
      <c r="AJ32" s="238"/>
    </row>
    <row r="33" spans="2:36" x14ac:dyDescent="0.25">
      <c r="B33" s="47"/>
      <c r="C33" s="47"/>
      <c r="D33" s="204" t="s">
        <v>311</v>
      </c>
      <c r="E33" s="203"/>
      <c r="F33" s="203"/>
      <c r="G33" s="203"/>
      <c r="H33" s="203"/>
      <c r="I33" s="203"/>
      <c r="J33" s="203"/>
      <c r="K33" s="203"/>
      <c r="L33" s="203"/>
      <c r="M33" s="203"/>
      <c r="N33" s="48"/>
      <c r="O33" s="48"/>
      <c r="Q33" s="50"/>
      <c r="R33" s="49"/>
      <c r="S33" s="49"/>
      <c r="T33" s="49"/>
      <c r="U33" s="49"/>
      <c r="V33" s="49"/>
      <c r="W33" s="49"/>
      <c r="X33" s="49"/>
      <c r="Y33" s="50"/>
      <c r="AC33" s="238"/>
      <c r="AD33" s="238"/>
      <c r="AE33" s="238"/>
      <c r="AF33" s="238"/>
      <c r="AG33" s="238"/>
      <c r="AH33" s="238"/>
      <c r="AI33" s="238"/>
      <c r="AJ33" s="238"/>
    </row>
    <row r="34" spans="2:36" x14ac:dyDescent="0.25">
      <c r="B34" s="47"/>
      <c r="C34" s="47"/>
      <c r="D34" s="204" t="s">
        <v>253</v>
      </c>
      <c r="E34" s="207"/>
      <c r="F34" s="207"/>
      <c r="G34" s="207"/>
      <c r="H34" s="207"/>
      <c r="I34" s="207"/>
      <c r="J34" s="207"/>
      <c r="K34" s="203"/>
      <c r="L34" s="203"/>
      <c r="M34" s="203"/>
      <c r="N34" s="48"/>
      <c r="O34" s="48"/>
      <c r="Q34" s="50"/>
      <c r="R34" s="73"/>
      <c r="S34" s="73"/>
      <c r="T34" s="50"/>
      <c r="U34" s="50"/>
      <c r="V34" s="50"/>
      <c r="W34" s="50"/>
      <c r="X34" s="50"/>
      <c r="Y34" s="50"/>
      <c r="AC34" s="238"/>
      <c r="AD34" s="238"/>
      <c r="AE34" s="238"/>
      <c r="AF34" s="238"/>
      <c r="AG34" s="238"/>
      <c r="AH34" s="238"/>
      <c r="AI34" s="238"/>
      <c r="AJ34" s="238"/>
    </row>
    <row r="35" spans="2:36" x14ac:dyDescent="0.25">
      <c r="B35" s="47"/>
      <c r="C35" s="47"/>
      <c r="D35" s="205" t="s">
        <v>251</v>
      </c>
      <c r="E35" s="207"/>
      <c r="F35" s="207"/>
      <c r="G35" s="207"/>
      <c r="H35" s="207"/>
      <c r="I35" s="207"/>
      <c r="J35" s="207"/>
      <c r="K35" s="203"/>
      <c r="L35" s="203"/>
      <c r="M35" s="203"/>
      <c r="N35" s="48"/>
      <c r="O35" s="48"/>
      <c r="Q35" s="50"/>
      <c r="R35" s="73"/>
      <c r="S35" s="73"/>
      <c r="T35" s="50"/>
      <c r="U35" s="50"/>
      <c r="V35" s="50"/>
      <c r="W35" s="50"/>
      <c r="X35" s="50"/>
      <c r="Y35" s="50"/>
      <c r="AC35" s="238"/>
      <c r="AD35" s="238"/>
      <c r="AE35" s="238"/>
      <c r="AF35" s="238"/>
      <c r="AG35" s="238"/>
      <c r="AH35" s="238"/>
      <c r="AI35" s="238"/>
      <c r="AJ35" s="238"/>
    </row>
    <row r="36" spans="2:36" x14ac:dyDescent="0.25">
      <c r="B36" s="47"/>
      <c r="C36" s="47"/>
      <c r="D36" s="203" t="s">
        <v>252</v>
      </c>
      <c r="E36" s="207"/>
      <c r="F36" s="207"/>
      <c r="G36" s="207"/>
      <c r="H36" s="207"/>
      <c r="I36" s="207"/>
      <c r="J36" s="207"/>
      <c r="K36" s="203"/>
      <c r="L36" s="203"/>
      <c r="M36" s="203"/>
      <c r="N36" s="71" t="s">
        <v>198</v>
      </c>
      <c r="O36" s="48"/>
      <c r="Q36" s="50"/>
      <c r="R36" s="73"/>
      <c r="S36" s="73"/>
      <c r="T36" s="50"/>
      <c r="U36" s="50"/>
      <c r="V36" s="50"/>
      <c r="W36" s="50"/>
      <c r="X36" s="50"/>
      <c r="Y36" s="50"/>
      <c r="AC36" s="238"/>
      <c r="AD36" s="238"/>
      <c r="AE36" s="238"/>
      <c r="AF36" s="238"/>
      <c r="AG36" s="238"/>
      <c r="AH36" s="238"/>
      <c r="AI36" s="238"/>
      <c r="AJ36" s="238"/>
    </row>
    <row r="37" spans="2:36" x14ac:dyDescent="0.25">
      <c r="B37" s="47"/>
      <c r="C37" s="47"/>
      <c r="D37" s="48" t="s">
        <v>301</v>
      </c>
      <c r="E37" s="287" t="s">
        <v>302</v>
      </c>
      <c r="F37" s="287"/>
      <c r="G37" s="287"/>
      <c r="H37" s="287"/>
      <c r="I37" s="48"/>
      <c r="J37" s="48"/>
      <c r="K37" s="48"/>
      <c r="L37" s="48"/>
      <c r="M37" s="48"/>
      <c r="N37" s="77"/>
      <c r="O37" s="48"/>
      <c r="Q37" s="50"/>
      <c r="R37" s="73"/>
      <c r="S37" s="73"/>
      <c r="T37" s="50"/>
      <c r="U37" s="50"/>
      <c r="V37" s="50"/>
      <c r="W37" s="50"/>
      <c r="X37" s="50"/>
      <c r="Y37" s="50"/>
      <c r="AC37" s="238"/>
      <c r="AD37" s="238"/>
      <c r="AE37" s="238"/>
      <c r="AF37" s="238"/>
      <c r="AG37" s="238"/>
      <c r="AH37" s="238"/>
      <c r="AI37" s="238"/>
      <c r="AJ37" s="238"/>
    </row>
    <row r="38" spans="2:36" x14ac:dyDescent="0.25">
      <c r="B38" s="47"/>
      <c r="C38" s="47"/>
      <c r="D38" s="48"/>
      <c r="E38" s="48"/>
      <c r="F38" s="48"/>
      <c r="G38" s="48"/>
      <c r="H38" s="48"/>
      <c r="I38" s="48"/>
      <c r="J38" s="48"/>
      <c r="K38" s="48"/>
      <c r="L38" s="48"/>
      <c r="M38" s="78" t="s">
        <v>646</v>
      </c>
      <c r="N38" s="105">
        <f>COUNTIFS(N15:N32, "NC")</f>
        <v>0</v>
      </c>
      <c r="O38" s="48"/>
      <c r="Q38" s="50"/>
      <c r="R38" s="73"/>
      <c r="S38" s="73"/>
      <c r="T38" s="50"/>
      <c r="U38" s="50"/>
      <c r="V38" s="50"/>
      <c r="W38" s="50"/>
      <c r="X38" s="50"/>
      <c r="Y38" s="50"/>
      <c r="AC38" s="238"/>
      <c r="AD38" s="238"/>
      <c r="AE38" s="238"/>
      <c r="AF38" s="238"/>
      <c r="AG38" s="238"/>
      <c r="AH38" s="238"/>
      <c r="AI38" s="238"/>
      <c r="AJ38" s="238"/>
    </row>
    <row r="39" spans="2:36" ht="15.75" x14ac:dyDescent="0.25">
      <c r="B39" s="47"/>
      <c r="C39" s="47"/>
      <c r="D39" s="79" t="s">
        <v>132</v>
      </c>
      <c r="E39" s="48"/>
      <c r="F39" s="48"/>
      <c r="G39" s="48"/>
      <c r="H39" s="48"/>
      <c r="I39" s="48"/>
      <c r="J39" s="48"/>
      <c r="K39" s="48"/>
      <c r="L39" s="48"/>
      <c r="M39" s="48"/>
      <c r="N39" s="48"/>
      <c r="O39" s="48"/>
      <c r="Q39" s="50"/>
      <c r="R39" s="73"/>
      <c r="S39" s="73"/>
      <c r="T39" s="50"/>
      <c r="U39" s="50"/>
      <c r="V39" s="50"/>
      <c r="W39" s="50"/>
      <c r="X39" s="50"/>
      <c r="Y39" s="50"/>
      <c r="AC39" s="238"/>
      <c r="AD39" s="238"/>
      <c r="AE39" s="238"/>
      <c r="AF39" s="238"/>
      <c r="AG39" s="238"/>
      <c r="AH39" s="238"/>
      <c r="AI39" s="238"/>
      <c r="AJ39" s="238"/>
    </row>
    <row r="40" spans="2:36" x14ac:dyDescent="0.25">
      <c r="B40" s="47"/>
      <c r="C40" s="47"/>
      <c r="D40" s="52"/>
      <c r="E40" s="48"/>
      <c r="F40" s="48"/>
      <c r="G40" s="48"/>
      <c r="H40" s="48"/>
      <c r="I40" s="48"/>
      <c r="J40" s="48"/>
      <c r="K40" s="48"/>
      <c r="L40" s="48"/>
      <c r="M40" s="48"/>
      <c r="N40" s="48"/>
      <c r="O40" s="48"/>
      <c r="Q40" s="50"/>
      <c r="R40" s="49"/>
      <c r="S40" s="73"/>
      <c r="T40" s="50"/>
      <c r="U40" s="50"/>
      <c r="V40" s="50"/>
      <c r="W40" s="50"/>
      <c r="X40" s="50"/>
      <c r="Y40" s="50"/>
      <c r="AC40" s="238"/>
      <c r="AD40" s="238"/>
      <c r="AE40" s="238"/>
      <c r="AF40" s="238"/>
      <c r="AG40" s="238"/>
      <c r="AH40" s="238"/>
      <c r="AI40" s="238"/>
      <c r="AJ40" s="238"/>
    </row>
    <row r="41" spans="2:36" x14ac:dyDescent="0.25">
      <c r="B41" s="64"/>
      <c r="C41" s="75" t="s">
        <v>5</v>
      </c>
      <c r="D41" s="76" t="s">
        <v>369</v>
      </c>
      <c r="E41" s="56"/>
      <c r="F41" s="56"/>
      <c r="G41" s="56"/>
      <c r="H41" s="56"/>
      <c r="I41" s="56"/>
      <c r="J41" s="56"/>
      <c r="K41" s="49"/>
      <c r="L41" s="49"/>
      <c r="M41" s="49"/>
      <c r="N41" s="68"/>
      <c r="O41" s="49"/>
      <c r="Q41" s="44"/>
      <c r="R41" s="44"/>
      <c r="S41" s="191"/>
      <c r="T41" s="44"/>
      <c r="U41" s="44"/>
      <c r="V41" s="44"/>
      <c r="W41" s="44"/>
      <c r="X41" s="44"/>
      <c r="Y41" s="44"/>
      <c r="AC41" s="238"/>
      <c r="AD41" s="238"/>
      <c r="AE41" s="238"/>
      <c r="AF41" s="238"/>
      <c r="AG41" s="238"/>
      <c r="AH41" s="238"/>
      <c r="AI41" s="238"/>
      <c r="AJ41" s="238"/>
    </row>
    <row r="42" spans="2:36" ht="18.75" x14ac:dyDescent="0.3">
      <c r="B42" s="47"/>
      <c r="C42" s="47"/>
      <c r="D42" s="230" t="s">
        <v>394</v>
      </c>
      <c r="E42" s="48"/>
      <c r="F42" s="48"/>
      <c r="G42" s="48"/>
      <c r="H42" s="48"/>
      <c r="I42" s="48"/>
      <c r="J42" s="48"/>
      <c r="K42" s="48"/>
      <c r="L42" s="48"/>
      <c r="M42" s="48"/>
      <c r="N42" s="48"/>
      <c r="O42" s="48"/>
      <c r="Q42" s="95" t="s">
        <v>207</v>
      </c>
      <c r="R42" s="95"/>
      <c r="S42" s="169">
        <v>1</v>
      </c>
      <c r="T42" s="84"/>
      <c r="U42" s="95" t="s">
        <v>199</v>
      </c>
      <c r="V42" s="170"/>
      <c r="W42" s="171">
        <f>IF(S42&lt;=1,5,IF(AND(S42&gt;1,S42&lt;=5),10,IF(S42&gt;5,15, "FTE")))</f>
        <v>5</v>
      </c>
      <c r="X42" s="84"/>
      <c r="Y42" s="170"/>
      <c r="AC42" s="238"/>
      <c r="AD42" s="238"/>
      <c r="AE42" s="238"/>
      <c r="AF42" s="238"/>
      <c r="AG42" s="238"/>
      <c r="AH42" s="238"/>
      <c r="AI42" s="238"/>
      <c r="AJ42" s="238"/>
    </row>
    <row r="43" spans="2:36" ht="18.75" x14ac:dyDescent="0.3">
      <c r="B43" s="47"/>
      <c r="C43" s="47"/>
      <c r="D43" s="230" t="s">
        <v>400</v>
      </c>
      <c r="E43" s="48"/>
      <c r="F43" s="48"/>
      <c r="G43" s="48"/>
      <c r="H43" s="48"/>
      <c r="I43" s="48"/>
      <c r="J43" s="48"/>
      <c r="K43" s="48"/>
      <c r="L43" s="48"/>
      <c r="M43" s="48"/>
      <c r="N43" s="48"/>
      <c r="O43" s="48"/>
      <c r="Q43" s="95"/>
      <c r="R43" s="95"/>
      <c r="S43" s="169"/>
      <c r="T43" s="84"/>
      <c r="U43" s="95"/>
      <c r="V43" s="170"/>
      <c r="W43" s="171"/>
      <c r="X43" s="84"/>
      <c r="Y43" s="170"/>
      <c r="AC43" s="238"/>
      <c r="AD43" s="238"/>
      <c r="AE43" s="238"/>
      <c r="AF43" s="238"/>
      <c r="AG43" s="238"/>
      <c r="AH43" s="238"/>
      <c r="AI43" s="238"/>
      <c r="AJ43" s="238"/>
    </row>
    <row r="44" spans="2:36" x14ac:dyDescent="0.25">
      <c r="B44" s="47"/>
      <c r="C44" s="47"/>
      <c r="D44" s="230" t="s">
        <v>401</v>
      </c>
      <c r="E44" s="48"/>
      <c r="F44" s="48"/>
      <c r="G44" s="48"/>
      <c r="H44" s="48"/>
      <c r="I44" s="48"/>
      <c r="J44" s="48"/>
      <c r="K44" s="48"/>
      <c r="L44" s="48"/>
      <c r="M44" s="48"/>
      <c r="N44" s="71" t="s">
        <v>198</v>
      </c>
      <c r="O44" s="48"/>
      <c r="Q44" s="44"/>
      <c r="R44" s="44"/>
      <c r="S44" s="44"/>
      <c r="T44" s="44"/>
      <c r="U44" s="44"/>
      <c r="V44" s="44"/>
      <c r="W44" s="44"/>
      <c r="X44" s="44"/>
      <c r="Y44" s="44"/>
      <c r="AC44" s="238"/>
      <c r="AD44" s="238"/>
      <c r="AE44" s="238"/>
      <c r="AF44" s="238"/>
      <c r="AG44" s="238"/>
      <c r="AH44" s="238"/>
      <c r="AI44" s="238"/>
      <c r="AJ44" s="238"/>
    </row>
    <row r="45" spans="2:36" x14ac:dyDescent="0.25">
      <c r="B45" s="47"/>
      <c r="C45" s="47"/>
      <c r="D45" s="230"/>
      <c r="E45" s="48"/>
      <c r="F45" s="48"/>
      <c r="G45" s="48"/>
      <c r="H45" s="48"/>
      <c r="I45" s="48"/>
      <c r="J45" s="48"/>
      <c r="K45" s="48"/>
      <c r="L45" s="48"/>
      <c r="M45" s="48"/>
      <c r="N45" s="206"/>
      <c r="O45" s="48"/>
      <c r="Q45" s="49"/>
      <c r="R45" s="49"/>
      <c r="S45" s="49"/>
      <c r="T45" s="49"/>
      <c r="U45" s="49"/>
      <c r="V45" s="49"/>
      <c r="W45" s="49"/>
      <c r="X45" s="49"/>
      <c r="Y45" s="49"/>
      <c r="AC45" s="238"/>
      <c r="AD45" s="238"/>
      <c r="AE45" s="238"/>
      <c r="AF45" s="238"/>
      <c r="AG45" s="238"/>
      <c r="AH45" s="238"/>
      <c r="AI45" s="238"/>
      <c r="AJ45" s="238"/>
    </row>
    <row r="46" spans="2:36" x14ac:dyDescent="0.25">
      <c r="B46" s="47"/>
      <c r="C46" s="47"/>
      <c r="D46" s="205" t="s">
        <v>249</v>
      </c>
      <c r="E46" s="203"/>
      <c r="F46" s="203"/>
      <c r="G46" s="203"/>
      <c r="H46" s="203"/>
      <c r="I46" s="203"/>
      <c r="J46" s="203"/>
      <c r="K46" s="203"/>
      <c r="L46" s="203"/>
      <c r="M46" s="203"/>
      <c r="N46" s="206"/>
      <c r="O46" s="48"/>
      <c r="Q46" s="49"/>
      <c r="R46" s="49"/>
      <c r="S46" s="49"/>
      <c r="T46" s="49"/>
      <c r="U46" s="49"/>
      <c r="V46" s="49"/>
      <c r="W46" s="49"/>
      <c r="X46" s="49"/>
      <c r="Y46" s="49"/>
      <c r="AC46" s="238"/>
      <c r="AD46" s="238"/>
      <c r="AE46" s="238"/>
      <c r="AF46" s="238"/>
      <c r="AG46" s="238"/>
      <c r="AH46" s="238"/>
      <c r="AI46" s="238"/>
      <c r="AJ46" s="238"/>
    </row>
    <row r="47" spans="2:36" x14ac:dyDescent="0.25">
      <c r="B47" s="47"/>
      <c r="C47" s="47"/>
      <c r="D47" s="231" t="s">
        <v>250</v>
      </c>
      <c r="E47" s="203"/>
      <c r="F47" s="203"/>
      <c r="G47" s="203"/>
      <c r="H47" s="203"/>
      <c r="I47" s="203"/>
      <c r="J47" s="203"/>
      <c r="K47" s="203"/>
      <c r="L47" s="203"/>
      <c r="M47" s="203"/>
      <c r="N47" s="206"/>
      <c r="O47" s="48"/>
      <c r="Q47" s="49"/>
      <c r="R47" s="49"/>
      <c r="S47" s="49"/>
      <c r="T47" s="49"/>
      <c r="U47" s="49"/>
      <c r="V47" s="49"/>
      <c r="W47" s="49"/>
      <c r="X47" s="49"/>
      <c r="Y47" s="49"/>
      <c r="AC47" s="238"/>
      <c r="AD47" s="238"/>
      <c r="AE47" s="238"/>
      <c r="AF47" s="238"/>
      <c r="AG47" s="238"/>
      <c r="AH47" s="238"/>
      <c r="AI47" s="238"/>
      <c r="AJ47" s="238"/>
    </row>
    <row r="48" spans="2:36" x14ac:dyDescent="0.25">
      <c r="B48" s="47"/>
      <c r="C48" s="47"/>
      <c r="D48" s="232" t="s">
        <v>387</v>
      </c>
      <c r="E48" s="203"/>
      <c r="F48" s="203"/>
      <c r="G48" s="203"/>
      <c r="H48" s="203"/>
      <c r="I48" s="203"/>
      <c r="J48" s="203"/>
      <c r="K48" s="203"/>
      <c r="L48" s="203"/>
      <c r="M48" s="203"/>
      <c r="N48" s="206"/>
      <c r="O48" s="48"/>
      <c r="Q48" s="49"/>
      <c r="R48" s="49"/>
      <c r="S48" s="49"/>
      <c r="T48" s="49"/>
      <c r="U48" s="49"/>
      <c r="V48" s="49"/>
      <c r="W48" s="49"/>
      <c r="X48" s="49"/>
      <c r="Y48" s="49"/>
      <c r="AC48" s="238"/>
      <c r="AD48" s="238"/>
      <c r="AE48" s="238"/>
      <c r="AF48" s="238"/>
      <c r="AG48" s="238"/>
      <c r="AH48" s="238"/>
      <c r="AI48" s="238"/>
      <c r="AJ48" s="238"/>
    </row>
    <row r="49" spans="2:36" ht="15" customHeight="1" x14ac:dyDescent="0.3">
      <c r="B49" s="47"/>
      <c r="C49" s="47"/>
      <c r="D49" s="232" t="s">
        <v>388</v>
      </c>
      <c r="E49" s="70"/>
      <c r="F49" s="70"/>
      <c r="G49" s="70"/>
      <c r="H49" s="48"/>
      <c r="I49" s="48"/>
      <c r="J49" s="48"/>
      <c r="K49" s="48"/>
      <c r="L49" s="48"/>
      <c r="M49" s="48"/>
      <c r="N49" s="48"/>
      <c r="O49" s="48"/>
      <c r="Q49" s="49"/>
      <c r="R49" s="49"/>
      <c r="S49" s="49"/>
      <c r="T49" s="49"/>
      <c r="U49" s="49"/>
      <c r="V49" s="49"/>
      <c r="W49" s="49"/>
      <c r="X49" s="49"/>
      <c r="Y49" s="234"/>
      <c r="AC49" s="238"/>
      <c r="AD49" s="238"/>
      <c r="AE49" s="238"/>
      <c r="AF49" s="238"/>
      <c r="AG49" s="238"/>
      <c r="AH49" s="238"/>
      <c r="AI49" s="238"/>
      <c r="AJ49" s="238"/>
    </row>
    <row r="50" spans="2:36" ht="15" customHeight="1" x14ac:dyDescent="0.3">
      <c r="B50" s="47"/>
      <c r="C50" s="47"/>
      <c r="D50" s="232" t="s">
        <v>389</v>
      </c>
      <c r="E50" s="70"/>
      <c r="F50" s="70"/>
      <c r="G50" s="70"/>
      <c r="H50" s="48"/>
      <c r="I50" s="48"/>
      <c r="J50" s="48"/>
      <c r="K50" s="48"/>
      <c r="L50" s="48"/>
      <c r="M50" s="48"/>
      <c r="N50" s="48"/>
      <c r="O50" s="48"/>
      <c r="Q50" s="49"/>
      <c r="R50" s="49"/>
      <c r="S50" s="49"/>
      <c r="T50" s="49"/>
      <c r="U50" s="49"/>
      <c r="V50" s="49"/>
      <c r="W50" s="49"/>
      <c r="X50" s="49"/>
      <c r="Y50" s="234"/>
      <c r="AC50" s="238"/>
      <c r="AD50" s="238"/>
      <c r="AE50" s="238"/>
      <c r="AF50" s="238"/>
      <c r="AG50" s="238"/>
      <c r="AH50" s="238"/>
      <c r="AI50" s="238"/>
      <c r="AJ50" s="238"/>
    </row>
    <row r="51" spans="2:36" ht="15" customHeight="1" x14ac:dyDescent="0.3">
      <c r="B51" s="47"/>
      <c r="C51" s="47"/>
      <c r="D51" s="232"/>
      <c r="E51" s="70"/>
      <c r="F51" s="70"/>
      <c r="G51" s="70"/>
      <c r="H51" s="48"/>
      <c r="I51" s="48"/>
      <c r="J51" s="48"/>
      <c r="K51" s="48"/>
      <c r="L51" s="48"/>
      <c r="M51" s="48"/>
      <c r="N51" s="48"/>
      <c r="O51" s="48"/>
      <c r="Q51" s="49"/>
      <c r="R51" s="49"/>
      <c r="S51" s="49"/>
      <c r="T51" s="49"/>
      <c r="U51" s="49"/>
      <c r="V51" s="49"/>
      <c r="W51" s="49"/>
      <c r="X51" s="49"/>
      <c r="Y51" s="234"/>
      <c r="AC51" s="238"/>
      <c r="AD51" s="238"/>
      <c r="AE51" s="238"/>
      <c r="AF51" s="238"/>
      <c r="AG51" s="238"/>
      <c r="AH51" s="238"/>
      <c r="AI51" s="238"/>
      <c r="AJ51" s="238"/>
    </row>
    <row r="52" spans="2:36" ht="15" customHeight="1" x14ac:dyDescent="0.3">
      <c r="B52" s="47"/>
      <c r="C52" s="47"/>
      <c r="D52" s="232" t="s">
        <v>399</v>
      </c>
      <c r="E52" s="70"/>
      <c r="F52" s="70"/>
      <c r="G52" s="70"/>
      <c r="H52" s="48"/>
      <c r="I52" s="48"/>
      <c r="J52" s="48"/>
      <c r="K52" s="48"/>
      <c r="L52" s="48"/>
      <c r="M52" s="48"/>
      <c r="N52" s="48"/>
      <c r="O52" s="48"/>
      <c r="Q52" s="49"/>
      <c r="R52" s="49"/>
      <c r="S52" s="49"/>
      <c r="T52" s="49"/>
      <c r="U52" s="49"/>
      <c r="V52" s="49"/>
      <c r="W52" s="49"/>
      <c r="X52" s="49"/>
      <c r="Y52" s="234"/>
      <c r="AC52" s="238"/>
      <c r="AD52" s="238"/>
      <c r="AE52" s="238"/>
      <c r="AF52" s="238"/>
      <c r="AG52" s="238"/>
      <c r="AH52" s="238"/>
      <c r="AI52" s="238"/>
      <c r="AJ52" s="238"/>
    </row>
    <row r="53" spans="2:36" ht="15" customHeight="1" x14ac:dyDescent="0.3">
      <c r="B53" s="47"/>
      <c r="C53" s="47"/>
      <c r="D53" s="205" t="s">
        <v>391</v>
      </c>
      <c r="E53" s="70"/>
      <c r="F53" s="70"/>
      <c r="G53" s="70"/>
      <c r="H53" s="48"/>
      <c r="I53" s="48"/>
      <c r="J53" s="48"/>
      <c r="K53" s="48"/>
      <c r="L53" s="48"/>
      <c r="M53" s="48"/>
      <c r="N53" s="48"/>
      <c r="O53" s="48"/>
      <c r="Q53" s="49"/>
      <c r="R53" s="49"/>
      <c r="S53" s="49"/>
      <c r="T53" s="49"/>
      <c r="U53" s="49"/>
      <c r="V53" s="49"/>
      <c r="W53" s="49"/>
      <c r="X53" s="49"/>
      <c r="Y53" s="234"/>
      <c r="AC53" s="238"/>
      <c r="AD53" s="238"/>
      <c r="AE53" s="238"/>
      <c r="AF53" s="238"/>
      <c r="AG53" s="238"/>
      <c r="AH53" s="238"/>
      <c r="AI53" s="238"/>
      <c r="AJ53" s="238"/>
    </row>
    <row r="54" spans="2:36" ht="15" customHeight="1" x14ac:dyDescent="0.3">
      <c r="B54" s="47"/>
      <c r="C54" s="47"/>
      <c r="D54" s="205"/>
      <c r="E54" s="70"/>
      <c r="F54" s="70"/>
      <c r="G54" s="70"/>
      <c r="H54" s="48"/>
      <c r="I54" s="48"/>
      <c r="J54" s="48"/>
      <c r="K54" s="48"/>
      <c r="L54" s="48"/>
      <c r="M54" s="48"/>
      <c r="N54" s="48"/>
      <c r="O54" s="48"/>
      <c r="Q54" s="49"/>
      <c r="R54" s="49"/>
      <c r="S54" s="49"/>
      <c r="T54" s="49"/>
      <c r="U54" s="49"/>
      <c r="V54" s="49"/>
      <c r="W54" s="49"/>
      <c r="X54" s="49"/>
      <c r="Y54" s="234"/>
      <c r="AC54" s="238"/>
      <c r="AD54" s="238"/>
      <c r="AE54" s="238"/>
      <c r="AF54" s="238"/>
      <c r="AG54" s="238"/>
      <c r="AH54" s="238"/>
      <c r="AI54" s="238"/>
      <c r="AJ54" s="238"/>
    </row>
    <row r="55" spans="2:36" ht="15" customHeight="1" x14ac:dyDescent="0.25">
      <c r="B55" s="47"/>
      <c r="C55" s="47"/>
      <c r="D55" s="232" t="s">
        <v>301</v>
      </c>
      <c r="E55" s="287" t="s">
        <v>306</v>
      </c>
      <c r="F55" s="287"/>
      <c r="G55" s="287"/>
      <c r="H55" s="287"/>
      <c r="I55" s="48"/>
      <c r="J55" s="48"/>
      <c r="K55" s="48"/>
      <c r="L55" s="48"/>
      <c r="M55" s="48"/>
      <c r="N55" s="48"/>
      <c r="O55" s="48"/>
      <c r="Q55" s="49"/>
      <c r="R55" s="49"/>
      <c r="S55" s="49"/>
      <c r="T55" s="49"/>
      <c r="U55" s="49"/>
      <c r="V55" s="49"/>
      <c r="W55" s="49"/>
      <c r="X55" s="49"/>
      <c r="Y55" s="49"/>
      <c r="AC55" s="238"/>
      <c r="AD55" s="238"/>
      <c r="AE55" s="238"/>
      <c r="AF55" s="238"/>
      <c r="AG55" s="238"/>
      <c r="AH55" s="238"/>
      <c r="AI55" s="238"/>
      <c r="AJ55" s="238"/>
    </row>
    <row r="56" spans="2:36" x14ac:dyDescent="0.25">
      <c r="B56" s="47"/>
      <c r="C56" s="47"/>
      <c r="D56" s="59"/>
      <c r="E56" s="59"/>
      <c r="F56" s="48"/>
      <c r="G56" s="70"/>
      <c r="H56" s="48"/>
      <c r="I56" s="48"/>
      <c r="J56" s="48"/>
      <c r="K56" s="48"/>
      <c r="L56" s="48"/>
      <c r="M56" s="48"/>
      <c r="N56" s="48"/>
      <c r="O56" s="48"/>
      <c r="Q56" s="49"/>
      <c r="R56" s="49"/>
      <c r="S56" s="49"/>
      <c r="T56" s="49"/>
      <c r="U56" s="67"/>
      <c r="V56" s="49"/>
      <c r="W56" s="49"/>
      <c r="X56" s="49"/>
      <c r="Y56" s="49"/>
      <c r="AC56" s="238"/>
      <c r="AD56" s="238"/>
      <c r="AE56" s="238"/>
      <c r="AF56" s="238"/>
      <c r="AG56" s="238"/>
      <c r="AH56" s="238"/>
      <c r="AI56" s="238"/>
      <c r="AJ56" s="238"/>
    </row>
    <row r="57" spans="2:36" x14ac:dyDescent="0.25">
      <c r="B57" s="64"/>
      <c r="C57" s="75" t="s">
        <v>6</v>
      </c>
      <c r="D57" s="76" t="s">
        <v>7</v>
      </c>
      <c r="E57" s="56"/>
      <c r="F57" s="56"/>
      <c r="G57" s="56"/>
      <c r="H57" s="56"/>
      <c r="I57" s="56"/>
      <c r="J57" s="56"/>
      <c r="K57" s="49"/>
      <c r="L57" s="49"/>
      <c r="M57" s="49"/>
      <c r="N57" s="68"/>
      <c r="O57" s="49"/>
      <c r="Q57" s="49"/>
      <c r="R57" s="49"/>
      <c r="S57" s="49"/>
      <c r="T57" s="49"/>
      <c r="U57" s="67"/>
      <c r="V57" s="49"/>
      <c r="W57" s="49"/>
      <c r="X57" s="49"/>
      <c r="Y57" s="49"/>
      <c r="AC57" s="238"/>
      <c r="AD57" s="238"/>
      <c r="AE57" s="238"/>
      <c r="AF57" s="238"/>
      <c r="AG57" s="238"/>
      <c r="AH57" s="238"/>
      <c r="AI57" s="238"/>
      <c r="AJ57" s="238"/>
    </row>
    <row r="58" spans="2:36" x14ac:dyDescent="0.25">
      <c r="B58" s="47"/>
      <c r="C58" s="47"/>
      <c r="D58" s="48"/>
      <c r="E58" s="48"/>
      <c r="F58" s="48"/>
      <c r="G58" s="48"/>
      <c r="H58" s="48"/>
      <c r="I58" s="48"/>
      <c r="J58" s="48"/>
      <c r="K58" s="48"/>
      <c r="L58" s="48"/>
      <c r="M58" s="48"/>
      <c r="N58" s="48"/>
      <c r="O58" s="48"/>
      <c r="Q58" s="49"/>
      <c r="R58" s="49"/>
      <c r="S58" s="49"/>
      <c r="T58" s="49"/>
      <c r="U58" s="49"/>
      <c r="V58" s="49"/>
      <c r="W58" s="49"/>
      <c r="X58" s="49"/>
      <c r="Y58" s="49"/>
      <c r="AC58" s="238"/>
      <c r="AD58" s="238"/>
      <c r="AE58" s="238"/>
      <c r="AF58" s="238"/>
      <c r="AG58" s="238"/>
      <c r="AH58" s="238"/>
      <c r="AI58" s="238"/>
      <c r="AJ58" s="238"/>
    </row>
    <row r="59" spans="2:36" x14ac:dyDescent="0.25">
      <c r="B59" s="47"/>
      <c r="C59" s="47"/>
      <c r="D59" s="48" t="s">
        <v>90</v>
      </c>
      <c r="E59" s="287" t="s">
        <v>303</v>
      </c>
      <c r="F59" s="287"/>
      <c r="G59" s="287"/>
      <c r="H59" s="287"/>
      <c r="I59" s="287"/>
      <c r="J59" s="287"/>
      <c r="K59" s="48"/>
      <c r="L59" s="48"/>
      <c r="M59" s="48"/>
      <c r="N59" s="71" t="s">
        <v>198</v>
      </c>
      <c r="O59" s="48"/>
      <c r="Q59" s="49"/>
      <c r="R59" s="49"/>
      <c r="S59" s="49"/>
      <c r="T59" s="49"/>
      <c r="U59" s="49"/>
      <c r="V59" s="49"/>
      <c r="W59" s="49"/>
      <c r="X59" s="49"/>
      <c r="Y59" s="49"/>
      <c r="AC59" s="238"/>
      <c r="AD59" s="238"/>
      <c r="AE59" s="238"/>
      <c r="AF59" s="238"/>
      <c r="AG59" s="238"/>
      <c r="AH59" s="238"/>
      <c r="AI59" s="238"/>
      <c r="AJ59" s="238"/>
    </row>
    <row r="60" spans="2:36" x14ac:dyDescent="0.25">
      <c r="B60" s="47"/>
      <c r="C60" s="47"/>
      <c r="D60" s="48"/>
      <c r="E60" s="48"/>
      <c r="F60" s="48"/>
      <c r="G60" s="48"/>
      <c r="H60" s="48"/>
      <c r="I60" s="48"/>
      <c r="J60" s="48"/>
      <c r="K60" s="48"/>
      <c r="L60" s="48"/>
      <c r="M60" s="48"/>
      <c r="N60" s="48"/>
      <c r="O60" s="48"/>
      <c r="Q60" s="49"/>
      <c r="R60" s="49"/>
      <c r="S60" s="49"/>
      <c r="T60" s="49"/>
      <c r="U60" s="49"/>
      <c r="V60" s="49"/>
      <c r="W60" s="49"/>
      <c r="X60" s="49"/>
      <c r="Y60" s="49"/>
      <c r="AC60" s="238"/>
      <c r="AD60" s="238"/>
      <c r="AE60" s="238"/>
      <c r="AF60" s="238"/>
      <c r="AG60" s="238"/>
      <c r="AH60" s="238"/>
      <c r="AI60" s="238"/>
      <c r="AJ60" s="238"/>
    </row>
    <row r="61" spans="2:36" x14ac:dyDescent="0.25">
      <c r="B61" s="74"/>
      <c r="C61" s="75" t="s">
        <v>8</v>
      </c>
      <c r="D61" s="76" t="s">
        <v>9</v>
      </c>
      <c r="E61" s="56"/>
      <c r="F61" s="56"/>
      <c r="G61" s="56"/>
      <c r="H61" s="56"/>
      <c r="I61" s="56"/>
      <c r="J61" s="56"/>
      <c r="K61" s="56"/>
      <c r="L61" s="56"/>
      <c r="M61" s="56"/>
      <c r="N61" s="68"/>
      <c r="O61" s="56"/>
      <c r="Q61" s="49"/>
      <c r="R61" s="49"/>
      <c r="S61" s="49"/>
      <c r="T61" s="49"/>
      <c r="U61" s="49"/>
      <c r="V61" s="49"/>
      <c r="W61" s="49"/>
      <c r="X61" s="49"/>
      <c r="Y61" s="49"/>
      <c r="AC61" s="238"/>
      <c r="AD61" s="238"/>
      <c r="AE61" s="238"/>
      <c r="AF61" s="238"/>
      <c r="AG61" s="238"/>
      <c r="AH61" s="238"/>
      <c r="AI61" s="238"/>
      <c r="AJ61" s="238"/>
    </row>
    <row r="62" spans="2:36" x14ac:dyDescent="0.25">
      <c r="B62" s="47"/>
      <c r="C62" s="47"/>
      <c r="D62" s="48"/>
      <c r="E62" s="70"/>
      <c r="F62" s="70"/>
      <c r="G62" s="70"/>
      <c r="H62" s="70"/>
      <c r="I62" s="48"/>
      <c r="J62" s="48"/>
      <c r="K62" s="48"/>
      <c r="L62" s="48"/>
      <c r="M62" s="48"/>
      <c r="N62" s="48"/>
      <c r="O62" s="48"/>
      <c r="Q62" s="49"/>
      <c r="R62" s="49"/>
      <c r="S62" s="49"/>
      <c r="T62" s="49"/>
      <c r="U62" s="49"/>
      <c r="V62" s="49"/>
      <c r="W62" s="49"/>
      <c r="X62" s="49"/>
      <c r="Y62" s="49"/>
      <c r="AC62" s="238"/>
      <c r="AD62" s="238"/>
      <c r="AE62" s="238"/>
      <c r="AF62" s="238"/>
      <c r="AG62" s="238"/>
      <c r="AH62" s="238"/>
      <c r="AI62" s="238"/>
      <c r="AJ62" s="238"/>
    </row>
    <row r="63" spans="2:36" x14ac:dyDescent="0.25">
      <c r="B63" s="47"/>
      <c r="C63" s="47"/>
      <c r="D63" s="59" t="s">
        <v>90</v>
      </c>
      <c r="E63" s="287" t="s">
        <v>305</v>
      </c>
      <c r="F63" s="287"/>
      <c r="G63" s="287"/>
      <c r="H63" s="287"/>
      <c r="I63" s="48"/>
      <c r="J63" s="48"/>
      <c r="K63" s="48"/>
      <c r="L63" s="48"/>
      <c r="M63" s="48"/>
      <c r="N63" s="80" t="s">
        <v>198</v>
      </c>
      <c r="O63" s="48"/>
      <c r="Q63" s="49"/>
      <c r="R63" s="49"/>
      <c r="S63" s="49"/>
      <c r="T63" s="49"/>
      <c r="U63" s="49"/>
      <c r="V63" s="49"/>
      <c r="W63" s="49"/>
      <c r="X63" s="49"/>
      <c r="Y63" s="49"/>
      <c r="AC63" s="238"/>
      <c r="AD63" s="238"/>
      <c r="AE63" s="238"/>
      <c r="AF63" s="238"/>
      <c r="AG63" s="238"/>
      <c r="AH63" s="238"/>
      <c r="AI63" s="238"/>
      <c r="AJ63" s="238"/>
    </row>
    <row r="64" spans="2:36" x14ac:dyDescent="0.25">
      <c r="B64" s="47"/>
      <c r="C64" s="47"/>
      <c r="D64" s="48"/>
      <c r="E64" s="48"/>
      <c r="F64" s="48"/>
      <c r="G64" s="48"/>
      <c r="H64" s="48"/>
      <c r="I64" s="48"/>
      <c r="J64" s="48"/>
      <c r="K64" s="48"/>
      <c r="L64" s="48"/>
      <c r="M64" s="48"/>
      <c r="N64" s="48"/>
      <c r="O64" s="48"/>
      <c r="Q64" s="49"/>
      <c r="R64" s="49"/>
      <c r="S64" s="49"/>
      <c r="T64" s="49"/>
      <c r="U64" s="49"/>
      <c r="V64" s="49"/>
      <c r="W64" s="49"/>
      <c r="X64" s="49"/>
      <c r="Y64" s="49"/>
      <c r="AC64" s="238"/>
      <c r="AD64" s="238"/>
      <c r="AE64" s="238"/>
      <c r="AF64" s="238"/>
      <c r="AG64" s="238"/>
      <c r="AH64" s="238"/>
      <c r="AI64" s="238"/>
      <c r="AJ64" s="238"/>
    </row>
    <row r="65" spans="2:36" x14ac:dyDescent="0.25">
      <c r="B65" s="74"/>
      <c r="C65" s="75" t="s">
        <v>10</v>
      </c>
      <c r="D65" s="76" t="s">
        <v>314</v>
      </c>
      <c r="E65" s="56"/>
      <c r="F65" s="56"/>
      <c r="G65" s="56"/>
      <c r="H65" s="56"/>
      <c r="I65" s="56"/>
      <c r="J65" s="56"/>
      <c r="K65" s="56"/>
      <c r="L65" s="56"/>
      <c r="M65" s="56"/>
      <c r="N65" s="68"/>
      <c r="O65" s="56"/>
      <c r="Q65" s="49"/>
      <c r="R65" s="49"/>
      <c r="S65" s="49"/>
      <c r="T65" s="49"/>
      <c r="U65" s="49"/>
      <c r="V65" s="49"/>
      <c r="W65" s="49"/>
      <c r="X65" s="49"/>
      <c r="Y65" s="49"/>
      <c r="AC65" s="238"/>
      <c r="AD65" s="238"/>
      <c r="AE65" s="238"/>
      <c r="AF65" s="238"/>
      <c r="AG65" s="238"/>
      <c r="AH65" s="238"/>
      <c r="AI65" s="238"/>
      <c r="AJ65" s="238"/>
    </row>
    <row r="66" spans="2:36" x14ac:dyDescent="0.25">
      <c r="B66" s="47"/>
      <c r="C66" s="47"/>
      <c r="D66" s="204" t="s">
        <v>311</v>
      </c>
      <c r="E66" s="203"/>
      <c r="F66" s="203"/>
      <c r="G66" s="203"/>
      <c r="H66" s="203"/>
      <c r="I66" s="203"/>
      <c r="J66" s="203"/>
      <c r="K66" s="203"/>
      <c r="L66" s="203"/>
      <c r="M66" s="203"/>
      <c r="N66" s="48"/>
      <c r="O66" s="48"/>
      <c r="Q66" s="49"/>
      <c r="R66" s="49"/>
      <c r="S66" s="49"/>
      <c r="T66" s="49"/>
      <c r="U66" s="49"/>
      <c r="V66" s="49"/>
      <c r="W66" s="49"/>
      <c r="X66" s="49"/>
      <c r="Y66" s="49"/>
      <c r="AC66" s="238"/>
      <c r="AD66" s="238"/>
      <c r="AE66" s="238"/>
      <c r="AF66" s="238"/>
      <c r="AG66" s="238"/>
      <c r="AH66" s="238"/>
      <c r="AI66" s="238"/>
      <c r="AJ66" s="238"/>
    </row>
    <row r="67" spans="2:36" x14ac:dyDescent="0.25">
      <c r="B67" s="47"/>
      <c r="C67" s="47"/>
      <c r="D67" s="204" t="s">
        <v>253</v>
      </c>
      <c r="E67" s="207"/>
      <c r="F67" s="203"/>
      <c r="G67" s="203"/>
      <c r="H67" s="203"/>
      <c r="I67" s="203"/>
      <c r="J67" s="203"/>
      <c r="K67" s="203"/>
      <c r="L67" s="203"/>
      <c r="M67" s="203"/>
      <c r="N67" s="48"/>
      <c r="O67" s="48"/>
      <c r="Q67" s="49"/>
      <c r="R67" s="49"/>
      <c r="S67" s="49"/>
      <c r="T67" s="49"/>
      <c r="U67" s="49"/>
      <c r="V67" s="49"/>
      <c r="W67" s="49"/>
      <c r="X67" s="49"/>
      <c r="Y67" s="49"/>
      <c r="AC67" s="238"/>
      <c r="AD67" s="238"/>
      <c r="AE67" s="238"/>
      <c r="AF67" s="238"/>
      <c r="AG67" s="238"/>
      <c r="AH67" s="238"/>
      <c r="AI67" s="238"/>
      <c r="AJ67" s="238"/>
    </row>
    <row r="68" spans="2:36" x14ac:dyDescent="0.25">
      <c r="B68" s="47"/>
      <c r="C68" s="47"/>
      <c r="D68" s="204" t="s">
        <v>255</v>
      </c>
      <c r="E68" s="207"/>
      <c r="F68" s="203"/>
      <c r="G68" s="203"/>
      <c r="H68" s="203"/>
      <c r="I68" s="203"/>
      <c r="J68" s="203"/>
      <c r="K68" s="203"/>
      <c r="L68" s="203"/>
      <c r="M68" s="203"/>
      <c r="N68" s="48"/>
      <c r="O68" s="48"/>
      <c r="Q68" s="49"/>
      <c r="R68" s="49"/>
      <c r="S68" s="49"/>
      <c r="T68" s="49"/>
      <c r="U68" s="49"/>
      <c r="V68" s="49"/>
      <c r="W68" s="49"/>
      <c r="X68" s="49"/>
      <c r="Y68" s="49"/>
      <c r="AC68" s="238"/>
      <c r="AD68" s="238"/>
      <c r="AE68" s="238"/>
      <c r="AF68" s="238"/>
      <c r="AG68" s="238"/>
      <c r="AH68" s="238"/>
      <c r="AI68" s="238"/>
      <c r="AJ68" s="238"/>
    </row>
    <row r="69" spans="2:36" x14ac:dyDescent="0.25">
      <c r="B69" s="47"/>
      <c r="C69" s="47"/>
      <c r="D69" s="204" t="s">
        <v>254</v>
      </c>
      <c r="E69" s="207"/>
      <c r="F69" s="203"/>
      <c r="G69" s="203"/>
      <c r="H69" s="203"/>
      <c r="I69" s="203"/>
      <c r="J69" s="203"/>
      <c r="K69" s="203"/>
      <c r="L69" s="203"/>
      <c r="M69" s="203"/>
      <c r="N69" s="48"/>
      <c r="O69" s="48"/>
      <c r="Q69" s="49"/>
      <c r="R69" s="49"/>
      <c r="S69" s="49"/>
      <c r="T69" s="49"/>
      <c r="U69" s="49"/>
      <c r="V69" s="49"/>
      <c r="W69" s="49"/>
      <c r="X69" s="49"/>
      <c r="Y69" s="49"/>
      <c r="AC69" s="238"/>
      <c r="AD69" s="238"/>
      <c r="AE69" s="238"/>
      <c r="AF69" s="238"/>
      <c r="AG69" s="238"/>
      <c r="AH69" s="238"/>
      <c r="AI69" s="238"/>
      <c r="AJ69" s="238"/>
    </row>
    <row r="70" spans="2:36" x14ac:dyDescent="0.25">
      <c r="B70" s="47"/>
      <c r="C70" s="47"/>
      <c r="D70" s="48" t="s">
        <v>349</v>
      </c>
      <c r="E70" s="287" t="s">
        <v>302</v>
      </c>
      <c r="F70" s="287"/>
      <c r="G70" s="287"/>
      <c r="H70" s="287"/>
      <c r="I70" s="229"/>
      <c r="J70" s="229"/>
      <c r="K70" s="48"/>
      <c r="L70" s="48"/>
      <c r="M70" s="48"/>
      <c r="N70" s="71" t="s">
        <v>198</v>
      </c>
      <c r="O70" s="48"/>
      <c r="Q70" s="49"/>
      <c r="R70" s="49"/>
      <c r="S70" s="49"/>
      <c r="T70" s="49"/>
      <c r="U70" s="49"/>
      <c r="V70" s="49"/>
      <c r="W70" s="49"/>
      <c r="X70" s="49"/>
      <c r="Y70" s="49"/>
      <c r="AC70" s="238"/>
      <c r="AD70" s="238"/>
      <c r="AE70" s="238"/>
      <c r="AF70" s="238"/>
      <c r="AG70" s="238"/>
      <c r="AH70" s="238"/>
      <c r="AI70" s="238"/>
      <c r="AJ70" s="238"/>
    </row>
    <row r="71" spans="2:36" x14ac:dyDescent="0.25">
      <c r="B71" s="47"/>
      <c r="C71" s="47"/>
      <c r="D71" s="48"/>
      <c r="E71" s="70"/>
      <c r="F71" s="48"/>
      <c r="G71" s="48"/>
      <c r="H71" s="48"/>
      <c r="I71" s="48"/>
      <c r="J71" s="48"/>
      <c r="K71" s="48"/>
      <c r="L71" s="48"/>
      <c r="M71" s="48"/>
      <c r="N71" s="48"/>
      <c r="O71" s="48"/>
      <c r="Q71" s="49"/>
      <c r="R71" s="49"/>
      <c r="S71" s="49"/>
      <c r="T71" s="49"/>
      <c r="U71" s="49"/>
      <c r="V71" s="49"/>
      <c r="W71" s="49"/>
      <c r="X71" s="49"/>
      <c r="Y71" s="49"/>
      <c r="AC71" s="238"/>
      <c r="AD71" s="238"/>
      <c r="AE71" s="238"/>
      <c r="AF71" s="238"/>
      <c r="AG71" s="238"/>
      <c r="AH71" s="238"/>
      <c r="AI71" s="238"/>
      <c r="AJ71" s="238"/>
    </row>
    <row r="72" spans="2:36" x14ac:dyDescent="0.25">
      <c r="B72" s="47"/>
      <c r="C72" s="47"/>
      <c r="D72" s="59" t="s">
        <v>90</v>
      </c>
      <c r="E72" s="287" t="s">
        <v>305</v>
      </c>
      <c r="F72" s="287"/>
      <c r="G72" s="287"/>
      <c r="H72" s="287"/>
      <c r="I72" s="48"/>
      <c r="J72" s="48"/>
      <c r="K72" s="48"/>
      <c r="L72" s="48"/>
      <c r="M72" s="48"/>
      <c r="N72" s="48"/>
      <c r="O72" s="48"/>
      <c r="Q72" s="49"/>
      <c r="R72" s="49"/>
      <c r="S72" s="49"/>
      <c r="T72" s="49"/>
      <c r="U72" s="49"/>
      <c r="V72" s="49"/>
      <c r="W72" s="49"/>
      <c r="X72" s="49"/>
      <c r="Y72" s="49"/>
      <c r="AC72" s="238"/>
      <c r="AD72" s="238"/>
      <c r="AE72" s="238"/>
      <c r="AF72" s="238"/>
      <c r="AG72" s="238"/>
      <c r="AH72" s="238"/>
      <c r="AI72" s="238"/>
      <c r="AJ72" s="238"/>
    </row>
    <row r="73" spans="2:36" x14ac:dyDescent="0.25">
      <c r="B73" s="81"/>
      <c r="C73" s="47"/>
      <c r="D73" s="59"/>
      <c r="E73" s="48"/>
      <c r="F73" s="48"/>
      <c r="G73" s="48"/>
      <c r="H73" s="48"/>
      <c r="I73" s="48"/>
      <c r="J73" s="48"/>
      <c r="K73" s="48"/>
      <c r="L73" s="48"/>
      <c r="M73" s="48"/>
      <c r="N73" s="48"/>
      <c r="O73" s="48"/>
      <c r="Q73" s="49"/>
      <c r="R73" s="49"/>
      <c r="S73" s="49"/>
      <c r="T73" s="49"/>
      <c r="U73" s="49"/>
      <c r="V73" s="49"/>
      <c r="W73" s="49"/>
      <c r="X73" s="49"/>
      <c r="Y73" s="49"/>
      <c r="AC73" s="238"/>
      <c r="AD73" s="238"/>
      <c r="AE73" s="238"/>
      <c r="AF73" s="238"/>
      <c r="AG73" s="238"/>
      <c r="AH73" s="238"/>
      <c r="AI73" s="238"/>
      <c r="AJ73" s="238"/>
    </row>
    <row r="74" spans="2:36" x14ac:dyDescent="0.25">
      <c r="B74" s="74"/>
      <c r="C74" s="75" t="s">
        <v>11</v>
      </c>
      <c r="D74" s="76" t="s">
        <v>402</v>
      </c>
      <c r="E74" s="56"/>
      <c r="F74" s="56"/>
      <c r="G74" s="56"/>
      <c r="H74" s="56"/>
      <c r="I74" s="56"/>
      <c r="J74" s="56"/>
      <c r="K74" s="56"/>
      <c r="L74" s="56"/>
      <c r="M74" s="56"/>
      <c r="N74" s="68"/>
      <c r="O74" s="56"/>
      <c r="Q74" s="49"/>
      <c r="R74" s="49"/>
      <c r="S74" s="49"/>
      <c r="T74" s="49"/>
      <c r="U74" s="49"/>
      <c r="V74" s="49"/>
      <c r="W74" s="49"/>
      <c r="X74" s="49"/>
      <c r="Y74" s="49"/>
      <c r="AC74" s="238"/>
      <c r="AD74" s="238"/>
      <c r="AE74" s="238"/>
      <c r="AF74" s="238"/>
      <c r="AG74" s="238"/>
      <c r="AH74" s="238"/>
      <c r="AI74" s="238"/>
      <c r="AJ74" s="238"/>
    </row>
    <row r="75" spans="2:36" x14ac:dyDescent="0.25">
      <c r="B75" s="82"/>
      <c r="C75" s="82"/>
      <c r="D75" s="83"/>
      <c r="E75" s="84"/>
      <c r="F75" s="84"/>
      <c r="G75" s="84"/>
      <c r="H75" s="84"/>
      <c r="I75" s="84"/>
      <c r="J75" s="84"/>
      <c r="K75" s="84"/>
      <c r="L75" s="84"/>
      <c r="M75" s="84"/>
      <c r="N75" s="84"/>
      <c r="O75" s="84"/>
      <c r="Q75" s="44"/>
      <c r="R75" s="44"/>
      <c r="S75" s="44"/>
      <c r="T75" s="44"/>
      <c r="U75" s="44"/>
      <c r="V75" s="44"/>
      <c r="W75" s="44"/>
      <c r="X75" s="44"/>
      <c r="Y75" s="44"/>
      <c r="AC75" s="238"/>
      <c r="AD75" s="238"/>
      <c r="AE75" s="238"/>
      <c r="AF75" s="238"/>
      <c r="AG75" s="238"/>
      <c r="AH75" s="238"/>
      <c r="AI75" s="238"/>
      <c r="AJ75" s="238"/>
    </row>
    <row r="76" spans="2:36" x14ac:dyDescent="0.25">
      <c r="B76" s="82"/>
      <c r="C76" s="82"/>
      <c r="D76" s="83"/>
      <c r="E76" s="84"/>
      <c r="F76" s="84"/>
      <c r="G76" s="84"/>
      <c r="H76" s="84"/>
      <c r="I76" s="84"/>
      <c r="J76" s="84"/>
      <c r="K76" s="84"/>
      <c r="L76" s="84"/>
      <c r="M76" s="84"/>
      <c r="N76" s="71" t="s">
        <v>198</v>
      </c>
      <c r="O76" s="84"/>
      <c r="Q76" s="44"/>
      <c r="R76" s="44"/>
      <c r="S76" s="44"/>
      <c r="T76" s="44"/>
      <c r="U76" s="44"/>
      <c r="V76" s="44"/>
      <c r="W76" s="44"/>
      <c r="X76" s="44"/>
      <c r="Y76" s="44"/>
      <c r="AC76" s="238"/>
      <c r="AD76" s="238"/>
      <c r="AE76" s="238"/>
      <c r="AF76" s="238"/>
      <c r="AG76" s="238"/>
      <c r="AH76" s="238"/>
      <c r="AI76" s="238"/>
      <c r="AJ76" s="238"/>
    </row>
    <row r="77" spans="2:36" x14ac:dyDescent="0.25">
      <c r="B77" s="82"/>
      <c r="C77" s="82"/>
      <c r="D77" s="83"/>
      <c r="E77" s="84"/>
      <c r="F77" s="84"/>
      <c r="G77" s="84"/>
      <c r="H77" s="84"/>
      <c r="I77" s="84"/>
      <c r="J77" s="84"/>
      <c r="K77" s="84"/>
      <c r="L77" s="84"/>
      <c r="M77" s="84"/>
      <c r="N77" s="84"/>
      <c r="O77" s="84"/>
      <c r="Q77" s="44"/>
      <c r="R77" s="44"/>
      <c r="S77" s="44"/>
      <c r="T77" s="44"/>
      <c r="U77" s="44"/>
      <c r="V77" s="44"/>
      <c r="W77" s="44"/>
      <c r="X77" s="44"/>
      <c r="Y77" s="44"/>
      <c r="AC77" s="238"/>
      <c r="AD77" s="238"/>
      <c r="AE77" s="238"/>
      <c r="AF77" s="238"/>
      <c r="AG77" s="238"/>
      <c r="AH77" s="238"/>
      <c r="AI77" s="238"/>
      <c r="AJ77" s="238"/>
    </row>
    <row r="78" spans="2:36" x14ac:dyDescent="0.25">
      <c r="B78" s="82"/>
      <c r="C78" s="82"/>
      <c r="D78" s="83" t="s">
        <v>335</v>
      </c>
      <c r="E78" s="87" t="s">
        <v>305</v>
      </c>
      <c r="F78" s="84"/>
      <c r="G78" s="84"/>
      <c r="H78" s="84"/>
      <c r="I78" s="84"/>
      <c r="J78" s="84"/>
      <c r="K78" s="84"/>
      <c r="L78" s="84"/>
      <c r="M78" s="78" t="s">
        <v>647</v>
      </c>
      <c r="N78" s="105">
        <f>COUNTIF(N41:N74, "NC")</f>
        <v>0</v>
      </c>
      <c r="O78" s="84"/>
      <c r="Q78" s="44"/>
      <c r="R78" s="44"/>
      <c r="S78" s="44"/>
      <c r="T78" s="44"/>
      <c r="U78" s="44"/>
      <c r="V78" s="44"/>
      <c r="W78" s="44"/>
      <c r="X78" s="44"/>
      <c r="Y78" s="44"/>
      <c r="AC78" s="238"/>
      <c r="AD78" s="238"/>
      <c r="AE78" s="238"/>
      <c r="AF78" s="238"/>
      <c r="AG78" s="238"/>
      <c r="AH78" s="238"/>
      <c r="AI78" s="238"/>
      <c r="AJ78" s="238"/>
    </row>
    <row r="79" spans="2:36" x14ac:dyDescent="0.25">
      <c r="B79" s="82"/>
      <c r="C79" s="82"/>
      <c r="D79" s="83"/>
      <c r="E79" s="84"/>
      <c r="F79" s="84"/>
      <c r="G79" s="84"/>
      <c r="H79" s="84"/>
      <c r="I79" s="84"/>
      <c r="J79" s="84"/>
      <c r="K79" s="84"/>
      <c r="L79" s="84"/>
      <c r="M79" s="84"/>
      <c r="N79" s="84"/>
      <c r="O79" s="84"/>
      <c r="Q79" s="44"/>
      <c r="R79" s="44"/>
      <c r="S79" s="44"/>
      <c r="T79" s="44"/>
      <c r="U79" s="44"/>
      <c r="V79" s="44"/>
      <c r="W79" s="44"/>
      <c r="X79" s="44"/>
      <c r="Y79" s="44"/>
      <c r="AC79" s="238"/>
      <c r="AD79" s="238"/>
      <c r="AE79" s="238"/>
      <c r="AF79" s="238"/>
      <c r="AG79" s="238"/>
      <c r="AH79" s="238"/>
      <c r="AI79" s="238"/>
      <c r="AJ79" s="238"/>
    </row>
    <row r="80" spans="2:36" x14ac:dyDescent="0.25">
      <c r="B80" s="43"/>
      <c r="C80" s="43"/>
      <c r="D80" s="197"/>
      <c r="E80" s="44"/>
      <c r="F80" s="44"/>
      <c r="G80" s="44"/>
      <c r="H80" s="44"/>
      <c r="I80" s="44"/>
      <c r="J80" s="44"/>
      <c r="K80" s="44"/>
      <c r="L80" s="44"/>
      <c r="M80" s="44"/>
      <c r="N80" s="44"/>
      <c r="O80" s="44"/>
      <c r="Q80" s="44"/>
      <c r="R80" s="44"/>
      <c r="S80" s="44"/>
      <c r="T80" s="44"/>
      <c r="U80" s="44"/>
      <c r="V80" s="44"/>
      <c r="W80" s="44"/>
      <c r="X80" s="44"/>
      <c r="Y80" s="44"/>
      <c r="AC80" s="238"/>
      <c r="AD80" s="238"/>
      <c r="AE80" s="238"/>
      <c r="AF80" s="238"/>
      <c r="AG80" s="238"/>
      <c r="AH80" s="238"/>
      <c r="AI80" s="238"/>
      <c r="AJ80" s="238"/>
    </row>
    <row r="81" spans="2:36" x14ac:dyDescent="0.25">
      <c r="B81" s="82"/>
      <c r="C81" s="82"/>
      <c r="D81" s="83"/>
      <c r="E81" s="84"/>
      <c r="F81" s="84"/>
      <c r="G81" s="84"/>
      <c r="H81" s="84"/>
      <c r="I81" s="84"/>
      <c r="J81" s="84"/>
      <c r="K81" s="84"/>
      <c r="L81" s="84"/>
      <c r="M81" s="84"/>
      <c r="N81" s="84"/>
      <c r="O81" s="84"/>
      <c r="Q81" s="49"/>
      <c r="R81" s="49"/>
      <c r="S81" s="49"/>
      <c r="T81" s="49"/>
      <c r="U81" s="49"/>
      <c r="V81" s="49"/>
      <c r="W81" s="49"/>
      <c r="X81" s="49"/>
      <c r="Y81" s="50"/>
      <c r="AC81" s="238"/>
      <c r="AD81" s="238"/>
      <c r="AE81" s="238"/>
      <c r="AF81" s="238"/>
      <c r="AG81" s="238"/>
      <c r="AH81" s="238"/>
      <c r="AI81" s="238"/>
      <c r="AJ81" s="238"/>
    </row>
    <row r="82" spans="2:36" ht="18.75" x14ac:dyDescent="0.3">
      <c r="B82" s="82"/>
      <c r="C82" s="82"/>
      <c r="D82" s="85" t="s">
        <v>403</v>
      </c>
      <c r="E82" s="84"/>
      <c r="F82" s="84"/>
      <c r="G82" s="84"/>
      <c r="H82" s="84"/>
      <c r="I82" s="84"/>
      <c r="J82" s="84"/>
      <c r="K82" s="84"/>
      <c r="L82" s="84"/>
      <c r="M82" s="84"/>
      <c r="N82" s="86"/>
      <c r="O82" s="84"/>
      <c r="Q82" s="49"/>
      <c r="R82" s="53" t="s">
        <v>404</v>
      </c>
      <c r="S82" s="49"/>
      <c r="T82" s="49"/>
      <c r="U82" s="49"/>
      <c r="V82" s="49"/>
      <c r="W82" s="49"/>
      <c r="X82" s="49"/>
      <c r="Y82" s="50"/>
      <c r="AC82" s="238"/>
      <c r="AD82" s="238"/>
      <c r="AE82" s="238"/>
      <c r="AF82" s="238"/>
      <c r="AG82" s="238"/>
      <c r="AH82" s="238"/>
      <c r="AI82" s="238"/>
      <c r="AJ82" s="238"/>
    </row>
    <row r="83" spans="2:36" x14ac:dyDescent="0.25">
      <c r="B83" s="82"/>
      <c r="C83" s="82"/>
      <c r="D83" s="83"/>
      <c r="E83" s="84"/>
      <c r="F83" s="84"/>
      <c r="G83" s="84"/>
      <c r="H83" s="84"/>
      <c r="I83" s="84"/>
      <c r="J83" s="84"/>
      <c r="K83" s="84"/>
      <c r="L83" s="84"/>
      <c r="M83" s="84"/>
      <c r="N83" s="84"/>
      <c r="O83" s="84"/>
      <c r="Q83" s="49"/>
      <c r="R83" s="49"/>
      <c r="S83" s="49"/>
      <c r="T83" s="49"/>
      <c r="U83" s="49"/>
      <c r="V83" s="49"/>
      <c r="W83" s="49"/>
      <c r="X83" s="49"/>
      <c r="Y83" s="50"/>
      <c r="AC83" s="238"/>
      <c r="AD83" s="238"/>
      <c r="AE83" s="238"/>
      <c r="AF83" s="238"/>
      <c r="AG83" s="238"/>
      <c r="AH83" s="238"/>
      <c r="AI83" s="238"/>
      <c r="AJ83" s="238"/>
    </row>
    <row r="84" spans="2:36" x14ac:dyDescent="0.25">
      <c r="B84" s="74"/>
      <c r="C84" s="75" t="s">
        <v>12</v>
      </c>
      <c r="D84" s="76" t="s">
        <v>407</v>
      </c>
      <c r="E84" s="56"/>
      <c r="F84" s="56"/>
      <c r="G84" s="56"/>
      <c r="H84" s="56"/>
      <c r="I84" s="56"/>
      <c r="J84" s="56"/>
      <c r="K84" s="56"/>
      <c r="L84" s="56"/>
      <c r="M84" s="56"/>
      <c r="N84" s="68"/>
      <c r="O84" s="56"/>
      <c r="Q84" s="49"/>
      <c r="R84" s="56" t="s">
        <v>73</v>
      </c>
      <c r="S84" s="49"/>
      <c r="T84" s="49"/>
      <c r="U84" s="49"/>
      <c r="V84" s="49"/>
      <c r="W84" s="49"/>
      <c r="X84" s="49"/>
      <c r="Y84" s="50"/>
      <c r="AC84" s="238"/>
      <c r="AD84" s="238"/>
      <c r="AE84" s="238"/>
      <c r="AF84" s="238"/>
      <c r="AG84" s="238"/>
      <c r="AH84" s="238"/>
      <c r="AI84" s="238"/>
      <c r="AJ84" s="238"/>
    </row>
    <row r="85" spans="2:36" x14ac:dyDescent="0.25">
      <c r="B85" s="82"/>
      <c r="C85" s="82"/>
      <c r="D85" s="84"/>
      <c r="E85" s="87"/>
      <c r="F85" s="87"/>
      <c r="G85" s="87"/>
      <c r="H85" s="87"/>
      <c r="I85" s="82"/>
      <c r="J85" s="87"/>
      <c r="K85" s="84"/>
      <c r="L85" s="84"/>
      <c r="M85" s="84"/>
      <c r="N85" s="84"/>
      <c r="O85" s="84"/>
      <c r="Q85" s="49"/>
      <c r="R85" s="56" t="s">
        <v>79</v>
      </c>
      <c r="S85" s="49"/>
      <c r="T85" s="49"/>
      <c r="U85" s="49"/>
      <c r="V85" s="49"/>
      <c r="W85" s="49"/>
      <c r="X85" s="49"/>
      <c r="Y85" s="50"/>
      <c r="AC85" s="238"/>
      <c r="AD85" s="238"/>
      <c r="AE85" s="238"/>
      <c r="AF85" s="238"/>
      <c r="AG85" s="238"/>
      <c r="AH85" s="238"/>
      <c r="AI85" s="238"/>
      <c r="AJ85" s="238"/>
    </row>
    <row r="86" spans="2:36" x14ac:dyDescent="0.25">
      <c r="B86" s="82"/>
      <c r="C86" s="82"/>
      <c r="D86" s="83" t="s">
        <v>90</v>
      </c>
      <c r="E86" s="287" t="s">
        <v>308</v>
      </c>
      <c r="F86" s="287"/>
      <c r="G86" s="287"/>
      <c r="H86" s="287"/>
      <c r="I86" s="84"/>
      <c r="J86" s="84" t="s">
        <v>89</v>
      </c>
      <c r="K86" s="87" t="s">
        <v>304</v>
      </c>
      <c r="L86" s="84"/>
      <c r="M86" s="84"/>
      <c r="N86" s="71" t="s">
        <v>198</v>
      </c>
      <c r="O86" s="84"/>
      <c r="Q86" s="49"/>
      <c r="R86" s="56" t="s">
        <v>81</v>
      </c>
      <c r="S86" s="49"/>
      <c r="T86" s="49"/>
      <c r="U86" s="49"/>
      <c r="V86" s="49"/>
      <c r="W86" s="49"/>
      <c r="X86" s="49"/>
      <c r="Y86" s="50"/>
      <c r="AC86" s="238"/>
      <c r="AD86" s="238"/>
      <c r="AE86" s="238"/>
      <c r="AF86" s="238"/>
      <c r="AG86" s="238"/>
      <c r="AH86" s="238"/>
      <c r="AI86" s="238"/>
      <c r="AJ86" s="238"/>
    </row>
    <row r="87" spans="2:36" x14ac:dyDescent="0.25">
      <c r="B87" s="82"/>
      <c r="C87" s="82"/>
      <c r="D87" s="84"/>
      <c r="E87" s="84"/>
      <c r="F87" s="84"/>
      <c r="G87" s="84"/>
      <c r="H87" s="84"/>
      <c r="I87" s="84"/>
      <c r="J87" s="84"/>
      <c r="K87" s="84"/>
      <c r="L87" s="84"/>
      <c r="M87" s="84"/>
      <c r="N87" s="84"/>
      <c r="O87" s="84"/>
      <c r="Q87" s="49"/>
      <c r="R87" s="56" t="s">
        <v>80</v>
      </c>
      <c r="S87" s="49"/>
      <c r="T87" s="49"/>
      <c r="U87" s="49"/>
      <c r="V87" s="49"/>
      <c r="W87" s="49"/>
      <c r="X87" s="49"/>
      <c r="Y87" s="50"/>
      <c r="AC87" s="238"/>
      <c r="AD87" s="238"/>
      <c r="AE87" s="238"/>
      <c r="AF87" s="238"/>
      <c r="AG87" s="238"/>
      <c r="AH87" s="238"/>
      <c r="AI87" s="238"/>
      <c r="AJ87" s="238"/>
    </row>
    <row r="88" spans="2:36" x14ac:dyDescent="0.25">
      <c r="B88" s="74"/>
      <c r="C88" s="75" t="s">
        <v>13</v>
      </c>
      <c r="D88" s="76" t="s">
        <v>406</v>
      </c>
      <c r="E88" s="56"/>
      <c r="F88" s="56"/>
      <c r="G88" s="56"/>
      <c r="H88" s="56"/>
      <c r="I88" s="56"/>
      <c r="J88" s="56"/>
      <c r="K88" s="56"/>
      <c r="L88" s="56"/>
      <c r="M88" s="56"/>
      <c r="N88" s="68"/>
      <c r="O88" s="56"/>
      <c r="Q88" s="49"/>
      <c r="R88" s="56" t="s">
        <v>75</v>
      </c>
      <c r="S88" s="49"/>
      <c r="T88" s="49"/>
      <c r="U88" s="49"/>
      <c r="V88" s="49"/>
      <c r="W88" s="49"/>
      <c r="X88" s="49"/>
      <c r="Y88" s="50"/>
      <c r="AC88" s="238"/>
      <c r="AD88" s="238"/>
      <c r="AE88" s="238"/>
      <c r="AF88" s="238"/>
      <c r="AG88" s="238"/>
      <c r="AH88" s="238"/>
      <c r="AI88" s="238"/>
      <c r="AJ88" s="238"/>
    </row>
    <row r="89" spans="2:36" x14ac:dyDescent="0.25">
      <c r="B89" s="82"/>
      <c r="C89" s="82"/>
      <c r="D89" s="84"/>
      <c r="E89" s="84"/>
      <c r="F89" s="84"/>
      <c r="G89" s="84"/>
      <c r="H89" s="84"/>
      <c r="I89" s="84"/>
      <c r="J89" s="84"/>
      <c r="K89" s="84"/>
      <c r="L89" s="84"/>
      <c r="M89" s="84"/>
      <c r="N89" s="84"/>
      <c r="O89" s="84"/>
      <c r="Q89" s="49"/>
      <c r="R89" s="56" t="s">
        <v>82</v>
      </c>
      <c r="S89" s="49"/>
      <c r="T89" s="49"/>
      <c r="U89" s="49"/>
      <c r="V89" s="49"/>
      <c r="W89" s="49"/>
      <c r="X89" s="49"/>
      <c r="Y89" s="50"/>
      <c r="AC89" s="238"/>
      <c r="AD89" s="238"/>
      <c r="AE89" s="238"/>
      <c r="AF89" s="238"/>
      <c r="AG89" s="238"/>
      <c r="AH89" s="238"/>
      <c r="AI89" s="238"/>
      <c r="AJ89" s="238"/>
    </row>
    <row r="90" spans="2:36" x14ac:dyDescent="0.25">
      <c r="B90" s="82"/>
      <c r="C90" s="82"/>
      <c r="D90" s="83" t="s">
        <v>90</v>
      </c>
      <c r="E90" s="287" t="s">
        <v>308</v>
      </c>
      <c r="F90" s="288"/>
      <c r="G90" s="288"/>
      <c r="H90" s="288"/>
      <c r="I90" s="84"/>
      <c r="J90" s="84"/>
      <c r="K90" s="84"/>
      <c r="L90" s="84"/>
      <c r="M90" s="84"/>
      <c r="N90" s="71" t="s">
        <v>198</v>
      </c>
      <c r="O90" s="84"/>
      <c r="Q90" s="49"/>
      <c r="R90" s="56"/>
      <c r="S90" s="49"/>
      <c r="T90" s="49"/>
      <c r="U90" s="49"/>
      <c r="V90" s="49"/>
      <c r="W90" s="49"/>
      <c r="X90" s="49"/>
      <c r="Y90" s="50"/>
      <c r="AC90" s="238"/>
      <c r="AD90" s="238"/>
      <c r="AE90" s="238"/>
      <c r="AF90" s="238"/>
      <c r="AG90" s="238"/>
      <c r="AH90" s="238"/>
      <c r="AI90" s="238"/>
      <c r="AJ90" s="238"/>
    </row>
    <row r="91" spans="2:36" x14ac:dyDescent="0.25">
      <c r="B91" s="82"/>
      <c r="C91" s="82"/>
      <c r="D91" s="84"/>
      <c r="E91" s="84"/>
      <c r="F91" s="84"/>
      <c r="G91" s="84"/>
      <c r="H91" s="84"/>
      <c r="I91" s="84"/>
      <c r="J91" s="84"/>
      <c r="K91" s="84"/>
      <c r="L91" s="84"/>
      <c r="M91" s="84"/>
      <c r="N91" s="84"/>
      <c r="O91" s="84"/>
      <c r="Q91" s="49"/>
      <c r="R91" s="56" t="s">
        <v>74</v>
      </c>
      <c r="S91" s="49"/>
      <c r="T91" s="49"/>
      <c r="U91" s="49"/>
      <c r="V91" s="49"/>
      <c r="W91" s="49"/>
      <c r="X91" s="49"/>
      <c r="Y91" s="50"/>
      <c r="AC91" s="238"/>
      <c r="AD91" s="238"/>
      <c r="AE91" s="238"/>
      <c r="AF91" s="238"/>
      <c r="AG91" s="238"/>
      <c r="AH91" s="238"/>
      <c r="AI91" s="238"/>
      <c r="AJ91" s="238"/>
    </row>
    <row r="92" spans="2:36" x14ac:dyDescent="0.25">
      <c r="B92" s="74"/>
      <c r="C92" s="75" t="s">
        <v>14</v>
      </c>
      <c r="D92" s="76" t="s">
        <v>408</v>
      </c>
      <c r="E92" s="56"/>
      <c r="F92" s="56"/>
      <c r="G92" s="56"/>
      <c r="H92" s="56"/>
      <c r="I92" s="56"/>
      <c r="J92" s="56"/>
      <c r="K92" s="56"/>
      <c r="L92" s="56"/>
      <c r="M92" s="56"/>
      <c r="N92" s="68"/>
      <c r="O92" s="56"/>
      <c r="Q92" s="49"/>
      <c r="R92" s="56" t="s">
        <v>83</v>
      </c>
      <c r="S92" s="49"/>
      <c r="T92" s="49"/>
      <c r="U92" s="49"/>
      <c r="V92" s="49"/>
      <c r="W92" s="49"/>
      <c r="X92" s="49"/>
      <c r="Y92" s="50"/>
      <c r="AC92" s="238"/>
      <c r="AD92" s="238"/>
      <c r="AE92" s="238"/>
      <c r="AF92" s="238"/>
      <c r="AG92" s="238"/>
      <c r="AH92" s="238"/>
      <c r="AI92" s="238"/>
      <c r="AJ92" s="238"/>
    </row>
    <row r="93" spans="2:36" x14ac:dyDescent="0.25">
      <c r="B93" s="82"/>
      <c r="C93" s="82"/>
      <c r="D93" s="88" t="s">
        <v>409</v>
      </c>
      <c r="E93" s="84"/>
      <c r="F93" s="84"/>
      <c r="G93" s="84"/>
      <c r="H93" s="84"/>
      <c r="I93" s="84"/>
      <c r="J93" s="84"/>
      <c r="K93" s="84"/>
      <c r="L93" s="84"/>
      <c r="M93" s="84"/>
      <c r="N93" s="84"/>
      <c r="O93" s="84"/>
      <c r="Q93" s="49"/>
      <c r="R93" s="56" t="s">
        <v>84</v>
      </c>
      <c r="S93" s="49"/>
      <c r="T93" s="49"/>
      <c r="U93" s="49"/>
      <c r="V93" s="49"/>
      <c r="W93" s="49"/>
      <c r="X93" s="49"/>
      <c r="Y93" s="50"/>
      <c r="AC93" s="238"/>
      <c r="AD93" s="238"/>
      <c r="AE93" s="238"/>
      <c r="AF93" s="238"/>
      <c r="AG93" s="238"/>
      <c r="AH93" s="238"/>
      <c r="AI93" s="238"/>
      <c r="AJ93" s="238"/>
    </row>
    <row r="94" spans="2:36" x14ac:dyDescent="0.25">
      <c r="B94" s="82"/>
      <c r="C94" s="82"/>
      <c r="D94" s="88"/>
      <c r="E94" s="84"/>
      <c r="F94" s="84"/>
      <c r="G94" s="84"/>
      <c r="H94" s="84"/>
      <c r="I94" s="84"/>
      <c r="J94" s="84"/>
      <c r="K94" s="84"/>
      <c r="L94" s="84"/>
      <c r="M94" s="84"/>
      <c r="N94" s="71" t="s">
        <v>198</v>
      </c>
      <c r="O94" s="84"/>
      <c r="Q94" s="49"/>
      <c r="R94" s="56"/>
      <c r="S94" s="49"/>
      <c r="T94" s="49"/>
      <c r="U94" s="49"/>
      <c r="V94" s="49"/>
      <c r="W94" s="49"/>
      <c r="X94" s="49"/>
      <c r="Y94" s="50"/>
      <c r="AC94" s="238"/>
      <c r="AD94" s="238"/>
      <c r="AE94" s="238"/>
      <c r="AF94" s="238"/>
      <c r="AG94" s="238"/>
      <c r="AH94" s="238"/>
      <c r="AI94" s="238"/>
      <c r="AJ94" s="238"/>
    </row>
    <row r="95" spans="2:36" x14ac:dyDescent="0.25">
      <c r="B95" s="82"/>
      <c r="C95" s="82"/>
      <c r="D95" s="84"/>
      <c r="E95" s="87"/>
      <c r="F95" s="84"/>
      <c r="G95" s="84"/>
      <c r="H95" s="84"/>
      <c r="I95" s="82"/>
      <c r="J95" s="87"/>
      <c r="K95" s="87"/>
      <c r="L95" s="87"/>
      <c r="M95" s="87"/>
      <c r="N95" s="84"/>
      <c r="O95" s="84"/>
      <c r="Q95" s="49"/>
      <c r="R95" s="73" t="s">
        <v>312</v>
      </c>
      <c r="S95" s="50"/>
      <c r="T95" s="50"/>
      <c r="U95" s="50"/>
      <c r="V95" s="50"/>
      <c r="W95" s="50"/>
      <c r="X95" s="50"/>
      <c r="Y95" s="50"/>
      <c r="AC95" s="238"/>
      <c r="AD95" s="238"/>
      <c r="AE95" s="238"/>
      <c r="AF95" s="238"/>
      <c r="AG95" s="238"/>
      <c r="AH95" s="238"/>
      <c r="AI95" s="238"/>
      <c r="AJ95" s="238"/>
    </row>
    <row r="96" spans="2:36" x14ac:dyDescent="0.25">
      <c r="B96" s="82"/>
      <c r="C96" s="82"/>
      <c r="D96" s="83" t="s">
        <v>90</v>
      </c>
      <c r="E96" s="287" t="s">
        <v>308</v>
      </c>
      <c r="F96" s="288"/>
      <c r="G96" s="288"/>
      <c r="H96" s="288"/>
      <c r="I96" s="84"/>
      <c r="J96" s="84" t="s">
        <v>89</v>
      </c>
      <c r="K96" s="87" t="s">
        <v>304</v>
      </c>
      <c r="L96" s="84"/>
      <c r="M96" s="84"/>
      <c r="N96" s="84"/>
      <c r="O96" s="84"/>
      <c r="Q96" s="49"/>
      <c r="R96" s="73" t="s">
        <v>313</v>
      </c>
      <c r="S96" s="50"/>
      <c r="T96" s="50"/>
      <c r="U96" s="50"/>
      <c r="V96" s="50"/>
      <c r="W96" s="50"/>
      <c r="X96" s="50"/>
      <c r="Y96" s="50"/>
      <c r="AC96" s="238"/>
      <c r="AD96" s="238"/>
      <c r="AE96" s="238"/>
      <c r="AF96" s="238"/>
      <c r="AG96" s="238"/>
      <c r="AH96" s="238"/>
      <c r="AI96" s="238"/>
      <c r="AJ96" s="238"/>
    </row>
    <row r="97" spans="2:36" x14ac:dyDescent="0.25">
      <c r="B97" s="82"/>
      <c r="C97" s="82"/>
      <c r="D97" s="84"/>
      <c r="E97" s="84"/>
      <c r="F97" s="84"/>
      <c r="G97" s="84"/>
      <c r="H97" s="84"/>
      <c r="I97" s="84"/>
      <c r="J97" s="84"/>
      <c r="K97" s="84"/>
      <c r="L97" s="84"/>
      <c r="M97" s="84"/>
      <c r="N97" s="84"/>
      <c r="O97" s="84"/>
      <c r="Q97" s="49"/>
      <c r="R97" s="73" t="s">
        <v>225</v>
      </c>
      <c r="S97" s="50"/>
      <c r="T97" s="50"/>
      <c r="U97" s="50"/>
      <c r="V97" s="50"/>
      <c r="W97" s="50"/>
      <c r="X97" s="50"/>
      <c r="Y97" s="50"/>
      <c r="AC97" s="238"/>
      <c r="AD97" s="238"/>
      <c r="AE97" s="238"/>
      <c r="AF97" s="238"/>
      <c r="AG97" s="238"/>
      <c r="AH97" s="238"/>
      <c r="AI97" s="238"/>
      <c r="AJ97" s="238"/>
    </row>
    <row r="98" spans="2:36" x14ac:dyDescent="0.25">
      <c r="B98" s="74"/>
      <c r="C98" s="75" t="s">
        <v>15</v>
      </c>
      <c r="D98" s="76" t="s">
        <v>410</v>
      </c>
      <c r="E98" s="56"/>
      <c r="F98" s="56"/>
      <c r="G98" s="56"/>
      <c r="H98" s="56"/>
      <c r="I98" s="56"/>
      <c r="J98" s="56"/>
      <c r="K98" s="56"/>
      <c r="L98" s="56"/>
      <c r="M98" s="56"/>
      <c r="N98" s="68"/>
      <c r="O98" s="56"/>
      <c r="Q98" s="49"/>
      <c r="R98" s="73" t="s">
        <v>133</v>
      </c>
      <c r="S98" s="50"/>
      <c r="T98" s="50"/>
      <c r="U98" s="50"/>
      <c r="V98" s="50"/>
      <c r="W98" s="50"/>
      <c r="X98" s="50"/>
      <c r="Y98" s="50"/>
      <c r="AC98" s="238"/>
      <c r="AD98" s="238"/>
      <c r="AE98" s="238"/>
      <c r="AF98" s="238"/>
      <c r="AG98" s="238"/>
      <c r="AH98" s="238"/>
      <c r="AI98" s="238"/>
      <c r="AJ98" s="238"/>
    </row>
    <row r="99" spans="2:36" x14ac:dyDescent="0.25">
      <c r="B99" s="82"/>
      <c r="C99" s="82"/>
      <c r="D99" s="89"/>
      <c r="E99" s="84"/>
      <c r="F99" s="84"/>
      <c r="G99" s="84"/>
      <c r="H99" s="84"/>
      <c r="I99" s="84"/>
      <c r="J99" s="84"/>
      <c r="K99" s="84"/>
      <c r="L99" s="84"/>
      <c r="M99" s="84"/>
      <c r="N99" s="84"/>
      <c r="O99" s="84"/>
      <c r="Q99" s="50"/>
      <c r="R99" s="49"/>
      <c r="S99" s="49"/>
      <c r="T99" s="49"/>
      <c r="U99" s="49"/>
      <c r="V99" s="49"/>
      <c r="W99" s="49"/>
      <c r="X99" s="49"/>
      <c r="Y99" s="50"/>
      <c r="AC99" s="238"/>
      <c r="AD99" s="238"/>
      <c r="AE99" s="238"/>
      <c r="AF99" s="238"/>
      <c r="AG99" s="238"/>
      <c r="AH99" s="238"/>
      <c r="AI99" s="238"/>
      <c r="AJ99" s="238"/>
    </row>
    <row r="100" spans="2:36" x14ac:dyDescent="0.25">
      <c r="B100" s="82"/>
      <c r="C100" s="82"/>
      <c r="D100" s="83" t="s">
        <v>90</v>
      </c>
      <c r="E100" s="287" t="s">
        <v>308</v>
      </c>
      <c r="F100" s="288"/>
      <c r="G100" s="288"/>
      <c r="H100" s="288"/>
      <c r="I100" s="84"/>
      <c r="J100" s="233" t="s">
        <v>89</v>
      </c>
      <c r="K100" s="224" t="s">
        <v>304</v>
      </c>
      <c r="L100" s="233"/>
      <c r="M100" s="233"/>
      <c r="N100" s="71" t="s">
        <v>198</v>
      </c>
      <c r="O100" s="84"/>
      <c r="Q100" s="50"/>
      <c r="R100" s="49"/>
      <c r="S100" s="49"/>
      <c r="T100" s="49"/>
      <c r="U100" s="49"/>
      <c r="V100" s="49"/>
      <c r="W100" s="49"/>
      <c r="X100" s="49"/>
      <c r="Y100" s="50"/>
      <c r="AC100" s="238"/>
      <c r="AD100" s="238"/>
      <c r="AE100" s="238"/>
      <c r="AF100" s="238"/>
      <c r="AG100" s="238"/>
      <c r="AH100" s="238"/>
      <c r="AI100" s="238"/>
      <c r="AJ100" s="238"/>
    </row>
    <row r="101" spans="2:36" x14ac:dyDescent="0.25">
      <c r="B101" s="82"/>
      <c r="C101" s="82"/>
      <c r="D101" s="208"/>
      <c r="E101" s="102"/>
      <c r="F101" s="102"/>
      <c r="G101" s="102"/>
      <c r="H101" s="102"/>
      <c r="I101" s="102"/>
      <c r="J101" s="102"/>
      <c r="K101" s="102"/>
      <c r="L101" s="102"/>
      <c r="M101" s="102"/>
      <c r="N101" s="84"/>
      <c r="O101" s="84"/>
      <c r="Q101" s="50"/>
      <c r="R101" s="49"/>
      <c r="S101" s="49"/>
      <c r="T101" s="49"/>
      <c r="U101" s="49"/>
      <c r="V101" s="49"/>
      <c r="W101" s="49"/>
      <c r="X101" s="49"/>
      <c r="Y101" s="50"/>
      <c r="AC101" s="238"/>
      <c r="AD101" s="238"/>
      <c r="AE101" s="238"/>
      <c r="AF101" s="238"/>
      <c r="AG101" s="238"/>
      <c r="AH101" s="238"/>
      <c r="AI101" s="238"/>
      <c r="AJ101" s="238"/>
    </row>
    <row r="102" spans="2:36" x14ac:dyDescent="0.25">
      <c r="B102" s="82"/>
      <c r="C102" s="82"/>
      <c r="D102" s="89"/>
      <c r="E102" s="84"/>
      <c r="F102" s="84"/>
      <c r="G102" s="84"/>
      <c r="H102" s="84"/>
      <c r="I102" s="84"/>
      <c r="J102" s="84"/>
      <c r="K102" s="84"/>
      <c r="L102" s="84"/>
      <c r="M102" s="84"/>
      <c r="N102" s="84"/>
      <c r="O102" s="84"/>
      <c r="Q102" s="50"/>
      <c r="R102" s="49"/>
      <c r="S102" s="49"/>
      <c r="T102" s="49"/>
      <c r="U102" s="49"/>
      <c r="V102" s="49"/>
      <c r="W102" s="49"/>
      <c r="X102" s="49"/>
      <c r="Y102" s="50"/>
      <c r="AC102" s="238"/>
      <c r="AD102" s="238"/>
      <c r="AE102" s="238"/>
      <c r="AF102" s="238"/>
      <c r="AG102" s="238"/>
      <c r="AH102" s="238"/>
      <c r="AI102" s="238"/>
      <c r="AJ102" s="238"/>
    </row>
    <row r="103" spans="2:36" x14ac:dyDescent="0.25">
      <c r="B103" s="82"/>
      <c r="C103" s="82"/>
      <c r="D103" s="83"/>
      <c r="E103" s="224"/>
      <c r="F103" s="87"/>
      <c r="G103" s="87"/>
      <c r="H103" s="87"/>
      <c r="I103" s="84"/>
      <c r="J103" s="84"/>
      <c r="K103" s="84"/>
      <c r="L103" s="84"/>
      <c r="M103" s="78" t="s">
        <v>648</v>
      </c>
      <c r="N103" s="105">
        <f>COUNTIF(N84:N98, "NC")</f>
        <v>0</v>
      </c>
      <c r="O103" s="84"/>
      <c r="Q103" s="49"/>
      <c r="R103" s="49"/>
      <c r="S103" s="49"/>
      <c r="T103" s="49"/>
      <c r="U103" s="49"/>
      <c r="V103" s="49"/>
      <c r="W103" s="49"/>
      <c r="X103" s="49"/>
      <c r="Y103" s="49"/>
      <c r="AC103" s="238"/>
      <c r="AD103" s="238"/>
      <c r="AE103" s="238"/>
      <c r="AF103" s="238"/>
      <c r="AG103" s="238"/>
      <c r="AH103" s="238"/>
      <c r="AI103" s="238"/>
      <c r="AJ103" s="238"/>
    </row>
    <row r="104" spans="2:36" x14ac:dyDescent="0.25">
      <c r="B104" s="82"/>
      <c r="C104" s="82"/>
      <c r="D104" s="84"/>
      <c r="E104" s="84"/>
      <c r="F104" s="84"/>
      <c r="G104" s="84"/>
      <c r="H104" s="84"/>
      <c r="I104" s="84"/>
      <c r="J104" s="84"/>
      <c r="K104" s="84"/>
      <c r="L104" s="84"/>
      <c r="M104" s="84"/>
      <c r="N104" s="84"/>
      <c r="O104" s="84"/>
      <c r="Q104" s="49"/>
      <c r="R104" s="49"/>
      <c r="S104" s="49"/>
      <c r="T104" s="49"/>
      <c r="U104" s="49"/>
      <c r="V104" s="49"/>
      <c r="W104" s="49"/>
      <c r="X104" s="49"/>
      <c r="Y104" s="49"/>
      <c r="AC104" s="238"/>
      <c r="AD104" s="238"/>
      <c r="AE104" s="238"/>
      <c r="AF104" s="238"/>
      <c r="AG104" s="238"/>
      <c r="AH104" s="238"/>
      <c r="AI104" s="238"/>
      <c r="AJ104" s="238"/>
    </row>
    <row r="105" spans="2:36" x14ac:dyDescent="0.25">
      <c r="B105" s="43"/>
      <c r="C105" s="43"/>
      <c r="D105" s="44"/>
      <c r="E105" s="44"/>
      <c r="F105" s="44"/>
      <c r="G105" s="44"/>
      <c r="H105" s="44"/>
      <c r="I105" s="44"/>
      <c r="J105" s="44"/>
      <c r="K105" s="44"/>
      <c r="L105" s="44"/>
      <c r="M105" s="44"/>
      <c r="N105" s="44"/>
      <c r="O105" s="44"/>
      <c r="Q105" s="44"/>
      <c r="R105" s="44"/>
      <c r="S105" s="44"/>
      <c r="T105" s="44"/>
      <c r="U105" s="44"/>
      <c r="V105" s="44"/>
      <c r="W105" s="44"/>
      <c r="X105" s="44"/>
      <c r="Y105" s="44"/>
      <c r="AC105" s="238"/>
      <c r="AD105" s="238"/>
      <c r="AE105" s="238"/>
      <c r="AF105" s="238"/>
      <c r="AG105" s="238"/>
      <c r="AH105" s="238"/>
      <c r="AI105" s="238"/>
      <c r="AJ105" s="238"/>
    </row>
    <row r="106" spans="2:36" x14ac:dyDescent="0.25">
      <c r="B106" s="90"/>
      <c r="C106" s="90"/>
      <c r="D106" s="83"/>
      <c r="E106" s="83"/>
      <c r="F106" s="83"/>
      <c r="G106" s="83"/>
      <c r="H106" s="83"/>
      <c r="I106" s="83"/>
      <c r="J106" s="83"/>
      <c r="K106" s="83"/>
      <c r="L106" s="83"/>
      <c r="M106" s="83"/>
      <c r="N106" s="83"/>
      <c r="O106" s="84"/>
      <c r="Q106" s="49"/>
      <c r="R106" s="49"/>
      <c r="S106" s="49"/>
      <c r="T106" s="49"/>
      <c r="U106" s="49"/>
      <c r="V106" s="49"/>
      <c r="W106" s="49"/>
      <c r="X106" s="49"/>
      <c r="Y106" s="50"/>
      <c r="AC106" s="238"/>
      <c r="AD106" s="238"/>
      <c r="AE106" s="238"/>
      <c r="AF106" s="238"/>
      <c r="AG106" s="238"/>
      <c r="AH106" s="238"/>
      <c r="AI106" s="238"/>
      <c r="AJ106" s="238"/>
    </row>
    <row r="107" spans="2:36" ht="18.75" x14ac:dyDescent="0.3">
      <c r="B107" s="90"/>
      <c r="C107" s="90"/>
      <c r="D107" s="91" t="s">
        <v>411</v>
      </c>
      <c r="E107" s="83"/>
      <c r="F107" s="83"/>
      <c r="G107" s="83"/>
      <c r="H107" s="83"/>
      <c r="I107" s="83"/>
      <c r="J107" s="83"/>
      <c r="K107" s="83"/>
      <c r="L107" s="83"/>
      <c r="M107" s="83"/>
      <c r="N107" s="83"/>
      <c r="O107" s="84"/>
      <c r="Q107" s="49"/>
      <c r="R107" s="53" t="s">
        <v>412</v>
      </c>
      <c r="S107" s="56"/>
      <c r="T107" s="56"/>
      <c r="U107" s="56"/>
      <c r="V107" s="56"/>
      <c r="W107" s="49"/>
      <c r="X107" s="49"/>
      <c r="Y107" s="50"/>
      <c r="AC107" s="238"/>
      <c r="AD107" s="238"/>
      <c r="AE107" s="238"/>
      <c r="AF107" s="238"/>
      <c r="AG107" s="238"/>
      <c r="AH107" s="238"/>
      <c r="AI107" s="238"/>
      <c r="AJ107" s="238"/>
    </row>
    <row r="108" spans="2:36" x14ac:dyDescent="0.25">
      <c r="B108" s="90"/>
      <c r="C108" s="90"/>
      <c r="D108" s="83"/>
      <c r="E108" s="83"/>
      <c r="F108" s="83"/>
      <c r="G108" s="83"/>
      <c r="H108" s="83"/>
      <c r="I108" s="83"/>
      <c r="J108" s="83"/>
      <c r="K108" s="83"/>
      <c r="L108" s="83"/>
      <c r="M108" s="83"/>
      <c r="N108" s="83"/>
      <c r="O108" s="84"/>
      <c r="Q108" s="49"/>
      <c r="R108" s="56"/>
      <c r="S108" s="56"/>
      <c r="T108" s="56"/>
      <c r="U108" s="56"/>
      <c r="V108" s="56"/>
      <c r="W108" s="49"/>
      <c r="X108" s="49"/>
      <c r="Y108" s="50"/>
      <c r="AC108" s="238"/>
      <c r="AD108" s="238"/>
      <c r="AE108" s="238"/>
      <c r="AF108" s="238"/>
      <c r="AG108" s="238"/>
      <c r="AH108" s="238"/>
      <c r="AI108" s="238"/>
      <c r="AJ108" s="238"/>
    </row>
    <row r="109" spans="2:36" x14ac:dyDescent="0.25">
      <c r="B109" s="92"/>
      <c r="C109" s="65" t="s">
        <v>16</v>
      </c>
      <c r="D109" s="66" t="s">
        <v>413</v>
      </c>
      <c r="E109" s="93"/>
      <c r="F109" s="93"/>
      <c r="G109" s="93"/>
      <c r="H109" s="93"/>
      <c r="I109" s="93"/>
      <c r="J109" s="93"/>
      <c r="K109" s="93"/>
      <c r="L109" s="93"/>
      <c r="M109" s="93"/>
      <c r="N109" s="68"/>
      <c r="O109" s="56"/>
      <c r="Q109" s="49"/>
      <c r="R109" s="56" t="s">
        <v>73</v>
      </c>
      <c r="S109" s="56"/>
      <c r="T109" s="56"/>
      <c r="U109" s="56"/>
      <c r="V109" s="56"/>
      <c r="W109" s="49"/>
      <c r="X109" s="49"/>
      <c r="Y109" s="50"/>
      <c r="AC109" s="238"/>
      <c r="AD109" s="238"/>
      <c r="AE109" s="238"/>
      <c r="AF109" s="238"/>
      <c r="AG109" s="238"/>
      <c r="AH109" s="238"/>
      <c r="AI109" s="238"/>
      <c r="AJ109" s="238"/>
    </row>
    <row r="110" spans="2:36" x14ac:dyDescent="0.25">
      <c r="B110" s="90"/>
      <c r="C110" s="90"/>
      <c r="D110" s="89" t="s">
        <v>371</v>
      </c>
      <c r="E110" s="83"/>
      <c r="F110" s="84"/>
      <c r="G110" s="84"/>
      <c r="H110" s="84"/>
      <c r="I110" s="83"/>
      <c r="J110" s="83"/>
      <c r="K110" s="83"/>
      <c r="L110" s="83"/>
      <c r="M110" s="83"/>
      <c r="N110" s="83"/>
      <c r="O110" s="84"/>
      <c r="Q110" s="49"/>
      <c r="R110" s="56" t="s">
        <v>79</v>
      </c>
      <c r="S110" s="56"/>
      <c r="T110" s="56"/>
      <c r="U110" s="56"/>
      <c r="V110" s="56"/>
      <c r="W110" s="49"/>
      <c r="X110" s="49"/>
      <c r="Y110" s="50"/>
      <c r="AC110" s="238"/>
      <c r="AD110" s="238"/>
      <c r="AE110" s="238"/>
      <c r="AF110" s="238"/>
      <c r="AG110" s="238"/>
      <c r="AH110" s="238"/>
      <c r="AI110" s="238"/>
      <c r="AJ110" s="238"/>
    </row>
    <row r="111" spans="2:36" x14ac:dyDescent="0.25">
      <c r="B111" s="90"/>
      <c r="C111" s="90"/>
      <c r="D111" s="84" t="s">
        <v>414</v>
      </c>
      <c r="E111" s="87"/>
      <c r="F111" s="94"/>
      <c r="G111" s="94"/>
      <c r="H111" s="94"/>
      <c r="I111" s="83"/>
      <c r="J111" s="83"/>
      <c r="K111" s="83"/>
      <c r="L111" s="83"/>
      <c r="M111" s="83"/>
      <c r="N111" s="71" t="s">
        <v>198</v>
      </c>
      <c r="O111" s="84"/>
      <c r="Q111" s="49"/>
      <c r="R111" s="56" t="s">
        <v>81</v>
      </c>
      <c r="S111" s="56"/>
      <c r="T111" s="56"/>
      <c r="U111" s="56"/>
      <c r="V111" s="56"/>
      <c r="W111" s="49"/>
      <c r="X111" s="49"/>
      <c r="Y111" s="50"/>
      <c r="AC111" s="238"/>
      <c r="AD111" s="238"/>
      <c r="AE111" s="238"/>
      <c r="AF111" s="238"/>
      <c r="AG111" s="238"/>
      <c r="AH111" s="238"/>
      <c r="AI111" s="238"/>
      <c r="AJ111" s="238"/>
    </row>
    <row r="112" spans="2:36" x14ac:dyDescent="0.25">
      <c r="B112" s="90"/>
      <c r="C112" s="90"/>
      <c r="D112" s="49" t="s">
        <v>415</v>
      </c>
      <c r="E112" s="49"/>
      <c r="F112" s="49"/>
      <c r="G112" s="49"/>
      <c r="H112" s="49"/>
      <c r="I112" s="83"/>
      <c r="J112" s="83"/>
      <c r="K112" s="83"/>
      <c r="L112" s="83"/>
      <c r="M112" s="83"/>
      <c r="N112" s="83"/>
      <c r="O112" s="84"/>
      <c r="Q112" s="49"/>
      <c r="R112" s="56" t="s">
        <v>80</v>
      </c>
      <c r="S112" s="56"/>
      <c r="T112" s="56"/>
      <c r="U112" s="56"/>
      <c r="V112" s="56"/>
      <c r="W112" s="49"/>
      <c r="X112" s="49"/>
      <c r="Y112" s="50"/>
      <c r="AC112" s="238"/>
      <c r="AD112" s="238"/>
      <c r="AE112" s="238"/>
      <c r="AF112" s="238"/>
      <c r="AG112" s="238"/>
      <c r="AH112" s="238"/>
      <c r="AI112" s="238"/>
      <c r="AJ112" s="238"/>
    </row>
    <row r="113" spans="2:36" x14ac:dyDescent="0.25">
      <c r="B113" s="90"/>
      <c r="C113" s="90"/>
      <c r="D113" s="83" t="s">
        <v>90</v>
      </c>
      <c r="E113" s="287" t="s">
        <v>309</v>
      </c>
      <c r="F113" s="288"/>
      <c r="G113" s="288"/>
      <c r="H113" s="288"/>
      <c r="I113" s="83"/>
      <c r="J113" s="83"/>
      <c r="K113" s="83"/>
      <c r="L113" s="83"/>
      <c r="M113" s="83"/>
      <c r="N113" s="83"/>
      <c r="O113" s="84"/>
      <c r="Q113" s="49"/>
      <c r="R113" s="56" t="s">
        <v>75</v>
      </c>
      <c r="S113" s="56"/>
      <c r="T113" s="56"/>
      <c r="U113" s="56"/>
      <c r="V113" s="56"/>
      <c r="W113" s="49"/>
      <c r="X113" s="49"/>
      <c r="Y113" s="50"/>
      <c r="AC113" s="238"/>
      <c r="AD113" s="238"/>
      <c r="AE113" s="238"/>
      <c r="AF113" s="238"/>
      <c r="AG113" s="238"/>
      <c r="AH113" s="238"/>
      <c r="AI113" s="238"/>
      <c r="AJ113" s="238"/>
    </row>
    <row r="114" spans="2:36" x14ac:dyDescent="0.25">
      <c r="B114" s="90"/>
      <c r="C114" s="90"/>
      <c r="D114" s="83"/>
      <c r="E114" s="224"/>
      <c r="F114" s="87"/>
      <c r="G114" s="87"/>
      <c r="H114" s="87"/>
      <c r="I114" s="83"/>
      <c r="J114" s="83"/>
      <c r="K114" s="83"/>
      <c r="L114" s="83"/>
      <c r="M114" s="83"/>
      <c r="N114" s="83"/>
      <c r="O114" s="84"/>
      <c r="Q114" s="49"/>
      <c r="R114" s="56" t="s">
        <v>82</v>
      </c>
      <c r="S114" s="56"/>
      <c r="T114" s="56"/>
      <c r="U114" s="56"/>
      <c r="V114" s="56"/>
      <c r="W114" s="49"/>
      <c r="X114" s="49"/>
      <c r="Y114" s="50"/>
      <c r="AC114" s="238"/>
      <c r="AD114" s="238"/>
      <c r="AE114" s="238"/>
      <c r="AF114" s="238"/>
      <c r="AG114" s="238"/>
      <c r="AH114" s="238"/>
      <c r="AI114" s="238"/>
      <c r="AJ114" s="238"/>
    </row>
    <row r="115" spans="2:36" x14ac:dyDescent="0.25">
      <c r="B115" s="258"/>
      <c r="C115" s="259"/>
      <c r="D115" s="260"/>
      <c r="E115" s="261"/>
      <c r="F115" s="261"/>
      <c r="G115" s="261"/>
      <c r="H115" s="261"/>
      <c r="I115" s="261"/>
      <c r="J115" s="261"/>
      <c r="K115" s="261"/>
      <c r="L115" s="261"/>
      <c r="M115" s="78" t="s">
        <v>649</v>
      </c>
      <c r="N115" s="105">
        <f>COUNTIFS(N109, "NC")</f>
        <v>0</v>
      </c>
      <c r="O115" s="86"/>
      <c r="Q115" s="49"/>
      <c r="R115" s="56" t="s">
        <v>74</v>
      </c>
      <c r="S115" s="56"/>
      <c r="T115" s="56"/>
      <c r="U115" s="56"/>
      <c r="V115" s="56"/>
      <c r="W115" s="49"/>
      <c r="X115" s="49"/>
      <c r="Y115" s="50"/>
      <c r="AC115" s="238"/>
      <c r="AD115" s="238"/>
      <c r="AE115" s="238"/>
      <c r="AF115" s="238"/>
      <c r="AG115" s="238"/>
      <c r="AH115" s="238"/>
      <c r="AI115" s="238"/>
      <c r="AJ115" s="238"/>
    </row>
    <row r="116" spans="2:36" x14ac:dyDescent="0.25">
      <c r="B116" s="82"/>
      <c r="C116" s="82"/>
      <c r="D116" s="84"/>
      <c r="E116" s="84"/>
      <c r="F116" s="84"/>
      <c r="G116" s="84"/>
      <c r="H116" s="84"/>
      <c r="I116" s="84"/>
      <c r="J116" s="84"/>
      <c r="K116" s="84"/>
      <c r="L116" s="84"/>
      <c r="M116" s="84"/>
      <c r="N116" s="84"/>
      <c r="O116" s="84"/>
      <c r="Q116" s="49"/>
      <c r="R116" s="56"/>
      <c r="S116" s="56"/>
      <c r="T116" s="56"/>
      <c r="U116" s="56"/>
      <c r="V116" s="56"/>
      <c r="W116" s="49"/>
      <c r="X116" s="49"/>
      <c r="Y116" s="50"/>
      <c r="AC116" s="238"/>
      <c r="AD116" s="238"/>
      <c r="AE116" s="238"/>
      <c r="AF116" s="238"/>
      <c r="AG116" s="238"/>
      <c r="AH116" s="238"/>
      <c r="AI116" s="238"/>
      <c r="AJ116" s="238"/>
    </row>
    <row r="117" spans="2:36" x14ac:dyDescent="0.25">
      <c r="B117" s="82"/>
      <c r="C117" s="82"/>
      <c r="D117" s="84"/>
      <c r="E117" s="84"/>
      <c r="F117" s="84"/>
      <c r="G117" s="84"/>
      <c r="H117" s="84"/>
      <c r="I117" s="84"/>
      <c r="J117" s="84"/>
      <c r="K117" s="84"/>
      <c r="L117" s="84"/>
      <c r="M117" s="84"/>
      <c r="N117" s="84"/>
      <c r="O117" s="84"/>
      <c r="Q117" s="49"/>
      <c r="R117" s="73" t="s">
        <v>312</v>
      </c>
      <c r="S117" s="49"/>
      <c r="T117" s="49"/>
      <c r="U117" s="49"/>
      <c r="V117" s="49"/>
      <c r="W117" s="49"/>
      <c r="X117" s="49"/>
      <c r="Y117" s="50"/>
      <c r="AC117" s="238"/>
      <c r="AD117" s="238"/>
      <c r="AE117" s="238"/>
      <c r="AF117" s="238"/>
      <c r="AG117" s="238"/>
      <c r="AH117" s="238"/>
      <c r="AI117" s="238"/>
      <c r="AJ117" s="238"/>
    </row>
    <row r="118" spans="2:36" x14ac:dyDescent="0.25">
      <c r="B118" s="82"/>
      <c r="C118" s="82"/>
      <c r="D118" s="84"/>
      <c r="E118" s="84"/>
      <c r="F118" s="84"/>
      <c r="G118" s="84"/>
      <c r="H118" s="84"/>
      <c r="I118" s="84"/>
      <c r="J118" s="84"/>
      <c r="K118" s="84"/>
      <c r="L118" s="84"/>
      <c r="M118" s="84"/>
      <c r="N118" s="84"/>
      <c r="O118" s="84"/>
      <c r="Q118" s="49"/>
      <c r="R118" s="73" t="s">
        <v>313</v>
      </c>
      <c r="S118" s="49"/>
      <c r="T118" s="49"/>
      <c r="U118" s="49"/>
      <c r="V118" s="49"/>
      <c r="W118" s="49"/>
      <c r="X118" s="49"/>
      <c r="Y118" s="50"/>
      <c r="AC118" s="238"/>
      <c r="AD118" s="238"/>
      <c r="AE118" s="238"/>
      <c r="AF118" s="238"/>
      <c r="AG118" s="238"/>
      <c r="AH118" s="238"/>
      <c r="AI118" s="238"/>
      <c r="AJ118" s="238"/>
    </row>
    <row r="119" spans="2:36" x14ac:dyDescent="0.25">
      <c r="B119" s="82"/>
      <c r="C119" s="82"/>
      <c r="D119" s="84"/>
      <c r="E119" s="84"/>
      <c r="F119" s="84"/>
      <c r="G119" s="84"/>
      <c r="H119" s="84"/>
      <c r="I119" s="84"/>
      <c r="J119" s="84"/>
      <c r="K119" s="84"/>
      <c r="L119" s="84"/>
      <c r="M119" s="84"/>
      <c r="N119" s="84"/>
      <c r="O119" s="84"/>
      <c r="Q119" s="49"/>
      <c r="R119" s="73" t="s">
        <v>225</v>
      </c>
      <c r="S119" s="49"/>
      <c r="T119" s="49"/>
      <c r="U119" s="49"/>
      <c r="V119" s="49"/>
      <c r="W119" s="49"/>
      <c r="X119" s="49"/>
      <c r="Y119" s="50"/>
      <c r="AC119" s="238"/>
      <c r="AD119" s="238"/>
      <c r="AE119" s="238"/>
      <c r="AF119" s="238"/>
      <c r="AG119" s="238"/>
      <c r="AH119" s="238"/>
      <c r="AI119" s="238"/>
      <c r="AJ119" s="238"/>
    </row>
    <row r="120" spans="2:36" x14ac:dyDescent="0.25">
      <c r="B120" s="82"/>
      <c r="C120" s="82"/>
      <c r="D120" s="84"/>
      <c r="E120" s="84"/>
      <c r="F120" s="84"/>
      <c r="G120" s="84"/>
      <c r="H120" s="84"/>
      <c r="I120" s="84"/>
      <c r="J120" s="84"/>
      <c r="K120" s="84"/>
      <c r="L120" s="84"/>
      <c r="M120" s="84"/>
      <c r="N120" s="84"/>
      <c r="O120" s="84"/>
      <c r="Q120" s="49"/>
      <c r="R120" s="73" t="s">
        <v>133</v>
      </c>
      <c r="S120" s="49"/>
      <c r="T120" s="49"/>
      <c r="U120" s="49"/>
      <c r="V120" s="49"/>
      <c r="W120" s="49"/>
      <c r="X120" s="49"/>
      <c r="Y120" s="50"/>
      <c r="AC120" s="238"/>
      <c r="AD120" s="238"/>
      <c r="AE120" s="238"/>
      <c r="AF120" s="238"/>
      <c r="AG120" s="238"/>
      <c r="AH120" s="238"/>
      <c r="AI120" s="238"/>
      <c r="AJ120" s="238"/>
    </row>
    <row r="121" spans="2:36" x14ac:dyDescent="0.25">
      <c r="B121" s="82"/>
      <c r="C121" s="82"/>
      <c r="D121" s="84"/>
      <c r="E121" s="84"/>
      <c r="F121" s="84"/>
      <c r="G121" s="84"/>
      <c r="H121" s="84"/>
      <c r="I121" s="84"/>
      <c r="J121" s="84"/>
      <c r="K121" s="84"/>
      <c r="L121" s="84"/>
      <c r="M121" s="84"/>
      <c r="N121" s="84"/>
      <c r="O121" s="84"/>
      <c r="Q121" s="49"/>
      <c r="R121" s="49"/>
      <c r="S121" s="49"/>
      <c r="T121" s="49"/>
      <c r="U121" s="49"/>
      <c r="V121" s="49"/>
      <c r="W121" s="49"/>
      <c r="X121" s="49"/>
      <c r="Y121" s="50"/>
      <c r="AC121" s="238"/>
      <c r="AD121" s="238"/>
      <c r="AE121" s="238"/>
      <c r="AF121" s="238"/>
      <c r="AG121" s="238"/>
      <c r="AH121" s="238"/>
      <c r="AI121" s="238"/>
      <c r="AJ121" s="238"/>
    </row>
    <row r="122" spans="2:36" x14ac:dyDescent="0.25">
      <c r="B122" s="82"/>
      <c r="C122" s="82"/>
      <c r="D122" s="84"/>
      <c r="E122" s="84"/>
      <c r="F122" s="84"/>
      <c r="G122" s="84"/>
      <c r="H122" s="84"/>
      <c r="I122" s="84"/>
      <c r="J122" s="84"/>
      <c r="K122" s="84"/>
      <c r="L122" s="84"/>
      <c r="M122" s="84"/>
      <c r="N122" s="84"/>
      <c r="O122" s="84"/>
      <c r="Q122" s="49"/>
      <c r="R122" s="49"/>
      <c r="S122" s="49"/>
      <c r="T122" s="49"/>
      <c r="U122" s="49"/>
      <c r="V122" s="49"/>
      <c r="W122" s="49"/>
      <c r="X122" s="49"/>
      <c r="Y122" s="50"/>
      <c r="AC122" s="238"/>
      <c r="AD122" s="238"/>
      <c r="AE122" s="238"/>
      <c r="AF122" s="238"/>
      <c r="AG122" s="238"/>
      <c r="AH122" s="238"/>
      <c r="AI122" s="238"/>
      <c r="AJ122" s="238"/>
    </row>
    <row r="123" spans="2:36" x14ac:dyDescent="0.25">
      <c r="B123" s="43"/>
      <c r="C123" s="44"/>
      <c r="D123" s="44"/>
      <c r="E123" s="44"/>
      <c r="F123" s="44"/>
      <c r="G123" s="44"/>
      <c r="H123" s="44"/>
      <c r="I123" s="44"/>
      <c r="J123" s="44"/>
      <c r="K123" s="44"/>
      <c r="L123" s="44"/>
      <c r="M123" s="44"/>
      <c r="N123" s="44"/>
      <c r="O123" s="44"/>
      <c r="Q123" s="44"/>
      <c r="R123" s="44"/>
      <c r="S123" s="44"/>
      <c r="T123" s="44"/>
      <c r="U123" s="44"/>
      <c r="V123" s="44"/>
      <c r="W123" s="44"/>
      <c r="X123" s="44"/>
      <c r="Y123" s="44"/>
      <c r="AC123" s="238"/>
      <c r="AD123" s="238"/>
      <c r="AE123" s="238"/>
      <c r="AF123" s="238"/>
      <c r="AG123" s="238"/>
      <c r="AH123" s="238"/>
      <c r="AI123" s="238"/>
      <c r="AJ123" s="238"/>
    </row>
    <row r="124" spans="2:36" x14ac:dyDescent="0.25">
      <c r="B124" s="82"/>
      <c r="C124" s="84"/>
      <c r="D124" s="84"/>
      <c r="E124" s="84"/>
      <c r="F124" s="84"/>
      <c r="G124" s="84"/>
      <c r="H124" s="84"/>
      <c r="I124" s="84"/>
      <c r="J124" s="84"/>
      <c r="K124" s="84"/>
      <c r="L124" s="84"/>
      <c r="M124" s="84"/>
      <c r="N124" s="84"/>
      <c r="O124" s="84"/>
      <c r="Q124" s="49"/>
      <c r="R124" s="49"/>
      <c r="S124" s="49"/>
      <c r="T124" s="49"/>
      <c r="U124" s="49"/>
      <c r="V124" s="49"/>
      <c r="W124" s="49"/>
      <c r="X124" s="49"/>
      <c r="Y124" s="50"/>
      <c r="AC124" s="238"/>
      <c r="AD124" s="238"/>
      <c r="AE124" s="238"/>
      <c r="AF124" s="238"/>
      <c r="AG124" s="238"/>
      <c r="AH124" s="238"/>
      <c r="AI124" s="238"/>
      <c r="AJ124" s="238"/>
    </row>
    <row r="125" spans="2:36" ht="18.75" x14ac:dyDescent="0.3">
      <c r="B125" s="82"/>
      <c r="C125" s="82"/>
      <c r="D125" s="95" t="s">
        <v>17</v>
      </c>
      <c r="E125" s="84"/>
      <c r="F125" s="84"/>
      <c r="G125" s="84"/>
      <c r="H125" s="84"/>
      <c r="I125" s="84"/>
      <c r="J125" s="84"/>
      <c r="K125" s="84"/>
      <c r="L125" s="84"/>
      <c r="M125" s="84"/>
      <c r="N125" s="84"/>
      <c r="O125" s="84"/>
      <c r="Q125" s="49"/>
      <c r="R125" s="53" t="s">
        <v>86</v>
      </c>
      <c r="S125" s="56"/>
      <c r="T125" s="56"/>
      <c r="U125" s="49"/>
      <c r="V125" s="49"/>
      <c r="W125" s="49"/>
      <c r="X125" s="49"/>
      <c r="Y125" s="50"/>
      <c r="AC125" s="238"/>
      <c r="AD125" s="238"/>
      <c r="AE125" s="238"/>
      <c r="AF125" s="238"/>
      <c r="AG125" s="238"/>
      <c r="AH125" s="238"/>
      <c r="AI125" s="238"/>
      <c r="AJ125" s="238"/>
    </row>
    <row r="126" spans="2:36" x14ac:dyDescent="0.25">
      <c r="B126" s="82"/>
      <c r="C126" s="82"/>
      <c r="D126" s="84"/>
      <c r="E126" s="84"/>
      <c r="F126" s="84"/>
      <c r="G126" s="84"/>
      <c r="H126" s="84"/>
      <c r="I126" s="84"/>
      <c r="J126" s="84"/>
      <c r="K126" s="84"/>
      <c r="L126" s="84"/>
      <c r="M126" s="84"/>
      <c r="N126" s="84"/>
      <c r="O126" s="84"/>
      <c r="Q126" s="49"/>
      <c r="R126" s="56"/>
      <c r="S126" s="56"/>
      <c r="T126" s="56"/>
      <c r="U126" s="49"/>
      <c r="V126" s="49"/>
      <c r="W126" s="49"/>
      <c r="X126" s="49"/>
      <c r="Y126" s="50"/>
      <c r="AC126" s="238"/>
      <c r="AD126" s="238"/>
      <c r="AE126" s="238"/>
      <c r="AF126" s="238"/>
      <c r="AG126" s="238"/>
      <c r="AH126" s="238"/>
      <c r="AI126" s="238"/>
      <c r="AJ126" s="238"/>
    </row>
    <row r="127" spans="2:36" x14ac:dyDescent="0.25">
      <c r="B127" s="96"/>
      <c r="C127" s="97" t="s">
        <v>18</v>
      </c>
      <c r="D127" s="98" t="s">
        <v>19</v>
      </c>
      <c r="E127" s="99"/>
      <c r="F127" s="99"/>
      <c r="G127" s="99"/>
      <c r="H127" s="99"/>
      <c r="I127" s="99"/>
      <c r="J127" s="99"/>
      <c r="K127" s="99"/>
      <c r="L127" s="99"/>
      <c r="M127" s="99"/>
      <c r="N127" s="100"/>
      <c r="O127" s="99"/>
      <c r="Q127" s="49"/>
      <c r="R127" s="56" t="s">
        <v>73</v>
      </c>
      <c r="S127" s="56"/>
      <c r="T127" s="56"/>
      <c r="U127" s="49"/>
      <c r="V127" s="49"/>
      <c r="W127" s="49"/>
      <c r="X127" s="49"/>
      <c r="Y127" s="50"/>
      <c r="AC127" s="238"/>
      <c r="AD127" s="238"/>
      <c r="AE127" s="238"/>
      <c r="AF127" s="238"/>
      <c r="AG127" s="238"/>
      <c r="AH127" s="238"/>
      <c r="AI127" s="238"/>
      <c r="AJ127" s="238"/>
    </row>
    <row r="128" spans="2:36" x14ac:dyDescent="0.25">
      <c r="B128" s="82"/>
      <c r="C128" s="82"/>
      <c r="D128" s="101" t="s">
        <v>416</v>
      </c>
      <c r="E128" s="102"/>
      <c r="F128" s="84"/>
      <c r="G128" s="84"/>
      <c r="H128" s="84"/>
      <c r="I128" s="84"/>
      <c r="J128" s="84"/>
      <c r="K128" s="84"/>
      <c r="L128" s="84"/>
      <c r="M128" s="87"/>
      <c r="N128" s="84"/>
      <c r="O128" s="84"/>
      <c r="Q128" s="49"/>
      <c r="R128" s="56" t="s">
        <v>79</v>
      </c>
      <c r="S128" s="56"/>
      <c r="T128" s="56"/>
      <c r="U128" s="49"/>
      <c r="V128" s="49"/>
      <c r="W128" s="49"/>
      <c r="X128" s="49"/>
      <c r="Y128" s="50"/>
      <c r="AC128" s="238"/>
      <c r="AD128" s="238"/>
      <c r="AE128" s="238"/>
      <c r="AF128" s="238"/>
      <c r="AG128" s="238"/>
      <c r="AH128" s="238"/>
      <c r="AI128" s="238"/>
      <c r="AJ128" s="238"/>
    </row>
    <row r="129" spans="2:36" x14ac:dyDescent="0.25">
      <c r="B129" s="82"/>
      <c r="C129" s="82"/>
      <c r="D129" s="101" t="s">
        <v>417</v>
      </c>
      <c r="E129" s="102"/>
      <c r="F129" s="84"/>
      <c r="G129" s="84"/>
      <c r="H129" s="84"/>
      <c r="I129" s="84"/>
      <c r="J129" s="84"/>
      <c r="K129" s="84"/>
      <c r="L129" s="84"/>
      <c r="M129" s="84"/>
      <c r="N129" s="84"/>
      <c r="O129" s="84"/>
      <c r="Q129" s="49"/>
      <c r="R129" s="56" t="s">
        <v>81</v>
      </c>
      <c r="S129" s="56"/>
      <c r="T129" s="56"/>
      <c r="U129" s="49"/>
      <c r="V129" s="49"/>
      <c r="W129" s="49"/>
      <c r="X129" s="49"/>
      <c r="Y129" s="50"/>
      <c r="AC129" s="238"/>
      <c r="AD129" s="238"/>
      <c r="AE129" s="238"/>
      <c r="AF129" s="238"/>
      <c r="AG129" s="238"/>
      <c r="AH129" s="238"/>
      <c r="AI129" s="238"/>
      <c r="AJ129" s="238"/>
    </row>
    <row r="130" spans="2:36" x14ac:dyDescent="0.25">
      <c r="B130" s="82"/>
      <c r="C130" s="82"/>
      <c r="D130" s="101" t="s">
        <v>418</v>
      </c>
      <c r="E130" s="102"/>
      <c r="F130" s="84"/>
      <c r="G130" s="84"/>
      <c r="H130" s="84"/>
      <c r="I130" s="84"/>
      <c r="J130" s="84"/>
      <c r="K130" s="84"/>
      <c r="L130" s="84"/>
      <c r="M130" s="84"/>
      <c r="N130" s="84"/>
      <c r="O130" s="84"/>
      <c r="Q130" s="49"/>
      <c r="R130" s="56" t="s">
        <v>80</v>
      </c>
      <c r="S130" s="56"/>
      <c r="T130" s="56"/>
      <c r="U130" s="49"/>
      <c r="V130" s="49"/>
      <c r="W130" s="49"/>
      <c r="X130" s="49"/>
      <c r="Y130" s="50"/>
      <c r="AC130" s="238"/>
      <c r="AD130" s="238"/>
      <c r="AE130" s="238"/>
      <c r="AF130" s="238"/>
      <c r="AG130" s="238"/>
      <c r="AH130" s="238"/>
      <c r="AI130" s="238"/>
      <c r="AJ130" s="238"/>
    </row>
    <row r="131" spans="2:36" x14ac:dyDescent="0.25">
      <c r="B131" s="82"/>
      <c r="C131" s="82"/>
      <c r="D131" s="101" t="s">
        <v>419</v>
      </c>
      <c r="E131" s="102"/>
      <c r="F131" s="84"/>
      <c r="G131" s="84"/>
      <c r="H131" s="84"/>
      <c r="I131" s="84"/>
      <c r="J131" s="84"/>
      <c r="K131" s="84"/>
      <c r="L131" s="84"/>
      <c r="M131" s="84"/>
      <c r="N131" s="84"/>
      <c r="O131" s="84"/>
      <c r="Q131" s="49"/>
      <c r="R131" s="56" t="s">
        <v>75</v>
      </c>
      <c r="S131" s="56"/>
      <c r="T131" s="56"/>
      <c r="U131" s="49"/>
      <c r="V131" s="49"/>
      <c r="W131" s="49"/>
      <c r="X131" s="49"/>
      <c r="Y131" s="50"/>
      <c r="AC131" s="238"/>
      <c r="AD131" s="238"/>
      <c r="AE131" s="238"/>
      <c r="AF131" s="238"/>
      <c r="AG131" s="238"/>
      <c r="AH131" s="238"/>
      <c r="AI131" s="238"/>
      <c r="AJ131" s="238"/>
    </row>
    <row r="132" spans="2:36" x14ac:dyDescent="0.25">
      <c r="B132" s="82"/>
      <c r="C132" s="82"/>
      <c r="D132" s="262" t="s">
        <v>420</v>
      </c>
      <c r="E132" s="102"/>
      <c r="F132" s="84"/>
      <c r="G132" s="84"/>
      <c r="H132" s="84"/>
      <c r="I132" s="84"/>
      <c r="J132" s="84"/>
      <c r="K132" s="84"/>
      <c r="L132" s="84"/>
      <c r="M132" s="84"/>
      <c r="N132" s="84"/>
      <c r="O132" s="84"/>
      <c r="Q132" s="49"/>
      <c r="R132" s="56" t="s">
        <v>82</v>
      </c>
      <c r="S132" s="56"/>
      <c r="T132" s="56"/>
      <c r="U132" s="49"/>
      <c r="V132" s="49"/>
      <c r="W132" s="49"/>
      <c r="X132" s="49"/>
      <c r="Y132" s="50"/>
      <c r="AC132" s="238"/>
      <c r="AD132" s="238"/>
      <c r="AE132" s="238"/>
      <c r="AF132" s="238"/>
      <c r="AG132" s="238"/>
      <c r="AH132" s="238"/>
      <c r="AI132" s="238"/>
      <c r="AJ132" s="238"/>
    </row>
    <row r="133" spans="2:36" x14ac:dyDescent="0.25">
      <c r="B133" s="82"/>
      <c r="C133" s="82"/>
      <c r="D133" s="208" t="s">
        <v>256</v>
      </c>
      <c r="E133" s="102"/>
      <c r="F133" s="102"/>
      <c r="G133" s="102"/>
      <c r="H133" s="102"/>
      <c r="I133" s="102"/>
      <c r="J133" s="102"/>
      <c r="K133" s="102"/>
      <c r="L133" s="102"/>
      <c r="M133" s="102"/>
      <c r="N133" s="102"/>
      <c r="O133" s="84"/>
      <c r="Q133" s="49"/>
      <c r="R133" s="49"/>
      <c r="S133" s="49"/>
      <c r="T133" s="49"/>
      <c r="U133" s="49"/>
      <c r="V133" s="49"/>
      <c r="W133" s="49"/>
      <c r="X133" s="49"/>
      <c r="Y133" s="50"/>
      <c r="AC133" s="238"/>
      <c r="AD133" s="238"/>
      <c r="AE133" s="238"/>
      <c r="AF133" s="238"/>
      <c r="AG133" s="238"/>
      <c r="AH133" s="238"/>
      <c r="AI133" s="238"/>
      <c r="AJ133" s="238"/>
    </row>
    <row r="134" spans="2:36" x14ac:dyDescent="0.25">
      <c r="B134" s="82"/>
      <c r="C134" s="82"/>
      <c r="D134" s="101"/>
      <c r="E134" s="102"/>
      <c r="F134" s="84"/>
      <c r="G134" s="84"/>
      <c r="H134" s="84"/>
      <c r="I134" s="84"/>
      <c r="J134" s="84"/>
      <c r="K134" s="84"/>
      <c r="L134" s="84"/>
      <c r="M134" s="84"/>
      <c r="N134" s="84"/>
      <c r="O134" s="84"/>
      <c r="Q134" s="49"/>
      <c r="R134" s="56" t="s">
        <v>74</v>
      </c>
      <c r="S134" s="56"/>
      <c r="T134" s="56"/>
      <c r="U134" s="49"/>
      <c r="V134" s="49"/>
      <c r="W134" s="49"/>
      <c r="X134" s="49"/>
      <c r="Y134" s="50"/>
      <c r="AC134" s="238"/>
      <c r="AD134" s="238"/>
      <c r="AE134" s="238"/>
      <c r="AF134" s="238"/>
      <c r="AG134" s="238"/>
      <c r="AH134" s="238"/>
      <c r="AI134" s="238"/>
      <c r="AJ134" s="238"/>
    </row>
    <row r="135" spans="2:36" x14ac:dyDescent="0.25">
      <c r="B135" s="82"/>
      <c r="C135" s="82"/>
      <c r="D135" s="83" t="s">
        <v>90</v>
      </c>
      <c r="E135" s="287" t="s">
        <v>310</v>
      </c>
      <c r="F135" s="288"/>
      <c r="G135" s="288"/>
      <c r="H135" s="288"/>
      <c r="I135" s="84"/>
      <c r="J135" s="233" t="s">
        <v>89</v>
      </c>
      <c r="K135" s="224" t="s">
        <v>304</v>
      </c>
      <c r="L135" s="87"/>
      <c r="M135" s="84"/>
      <c r="N135" s="71" t="s">
        <v>198</v>
      </c>
      <c r="O135" s="84"/>
      <c r="Q135" s="49"/>
      <c r="R135" s="56" t="s">
        <v>85</v>
      </c>
      <c r="S135" s="76"/>
      <c r="T135" s="76"/>
      <c r="U135" s="103"/>
      <c r="V135" s="103"/>
      <c r="W135" s="49"/>
      <c r="X135" s="49"/>
      <c r="Y135" s="50"/>
      <c r="AB135" s="167"/>
      <c r="AC135" s="238"/>
      <c r="AD135" s="238"/>
      <c r="AE135" s="238"/>
      <c r="AF135" s="238"/>
      <c r="AG135" s="238"/>
      <c r="AH135" s="238"/>
      <c r="AI135" s="238"/>
      <c r="AJ135" s="238"/>
    </row>
    <row r="136" spans="2:36" x14ac:dyDescent="0.25">
      <c r="B136" s="82"/>
      <c r="C136" s="82"/>
      <c r="D136" s="83"/>
      <c r="E136" s="83"/>
      <c r="F136" s="84"/>
      <c r="G136" s="87"/>
      <c r="H136" s="84"/>
      <c r="I136" s="84"/>
      <c r="J136" s="84"/>
      <c r="K136" s="84"/>
      <c r="L136" s="84"/>
      <c r="M136" s="84"/>
      <c r="N136" s="84"/>
      <c r="O136" s="84"/>
      <c r="Q136" s="49"/>
      <c r="R136" s="56" t="s">
        <v>84</v>
      </c>
      <c r="S136" s="76"/>
      <c r="T136" s="76"/>
      <c r="U136" s="103"/>
      <c r="V136" s="103"/>
      <c r="W136" s="49"/>
      <c r="X136" s="49"/>
      <c r="Y136" s="50"/>
      <c r="AC136" s="238"/>
      <c r="AD136" s="238"/>
      <c r="AE136" s="238"/>
      <c r="AF136" s="238"/>
      <c r="AG136" s="238"/>
      <c r="AH136" s="238"/>
      <c r="AI136" s="238"/>
      <c r="AJ136" s="238"/>
    </row>
    <row r="137" spans="2:36" x14ac:dyDescent="0.25">
      <c r="B137" s="82"/>
      <c r="C137" s="82"/>
      <c r="D137" s="83"/>
      <c r="E137" s="83"/>
      <c r="F137" s="84"/>
      <c r="G137" s="87"/>
      <c r="H137" s="84"/>
      <c r="I137" s="84"/>
      <c r="J137" s="84"/>
      <c r="K137" s="84"/>
      <c r="L137" s="84"/>
      <c r="M137" s="78" t="s">
        <v>221</v>
      </c>
      <c r="N137" s="105">
        <f>COUNTIFS(N127, "C")</f>
        <v>0</v>
      </c>
      <c r="O137" s="84"/>
      <c r="Q137" s="49"/>
      <c r="R137" s="56"/>
      <c r="S137" s="76"/>
      <c r="T137" s="76"/>
      <c r="U137" s="103"/>
      <c r="V137" s="103"/>
      <c r="W137" s="49"/>
      <c r="X137" s="49"/>
      <c r="Y137" s="50"/>
      <c r="AC137" s="238"/>
      <c r="AD137" s="238"/>
      <c r="AE137" s="238"/>
      <c r="AF137" s="238"/>
      <c r="AG137" s="238"/>
      <c r="AH137" s="238"/>
      <c r="AI137" s="238"/>
      <c r="AJ137" s="238"/>
    </row>
    <row r="138" spans="2:36" x14ac:dyDescent="0.25">
      <c r="B138" s="82"/>
      <c r="C138" s="82"/>
      <c r="D138" s="84"/>
      <c r="E138" s="84"/>
      <c r="F138" s="84"/>
      <c r="G138" s="84"/>
      <c r="H138" s="84"/>
      <c r="I138" s="84"/>
      <c r="J138" s="84"/>
      <c r="K138" s="84"/>
      <c r="L138" s="84"/>
      <c r="M138" s="84"/>
      <c r="N138" s="84"/>
      <c r="O138" s="84"/>
      <c r="Q138" s="49"/>
      <c r="R138" s="56" t="s">
        <v>119</v>
      </c>
      <c r="S138" s="56"/>
      <c r="T138" s="56"/>
      <c r="U138" s="49"/>
      <c r="V138" s="49"/>
      <c r="W138" s="49"/>
      <c r="X138" s="49"/>
      <c r="Y138" s="50"/>
      <c r="AC138" s="238"/>
      <c r="AD138" s="238"/>
      <c r="AE138" s="238"/>
      <c r="AF138" s="238"/>
      <c r="AG138" s="238"/>
      <c r="AH138" s="238"/>
      <c r="AI138" s="238"/>
      <c r="AJ138" s="238"/>
    </row>
    <row r="139" spans="2:36" x14ac:dyDescent="0.25">
      <c r="B139" s="74"/>
      <c r="C139" s="75" t="s">
        <v>20</v>
      </c>
      <c r="D139" s="76" t="s">
        <v>21</v>
      </c>
      <c r="E139" s="56"/>
      <c r="F139" s="56"/>
      <c r="G139" s="56"/>
      <c r="H139" s="56"/>
      <c r="I139" s="56"/>
      <c r="J139" s="56"/>
      <c r="K139" s="56"/>
      <c r="L139" s="56"/>
      <c r="M139" s="56"/>
      <c r="N139" s="68"/>
      <c r="O139" s="56"/>
      <c r="Q139" s="49"/>
      <c r="R139" s="56" t="s">
        <v>120</v>
      </c>
      <c r="S139" s="56"/>
      <c r="T139" s="56"/>
      <c r="U139" s="49"/>
      <c r="V139" s="49"/>
      <c r="W139" s="49"/>
      <c r="X139" s="49"/>
      <c r="Y139" s="50"/>
      <c r="AB139" s="45"/>
      <c r="AC139" s="238"/>
      <c r="AD139" s="238"/>
      <c r="AE139" s="238"/>
      <c r="AF139" s="238"/>
      <c r="AG139" s="238"/>
      <c r="AH139" s="238"/>
      <c r="AI139" s="238"/>
      <c r="AJ139" s="238"/>
    </row>
    <row r="140" spans="2:36" x14ac:dyDescent="0.25">
      <c r="B140" s="82"/>
      <c r="C140" s="82"/>
      <c r="D140" s="84"/>
      <c r="E140" s="87"/>
      <c r="F140" s="84"/>
      <c r="G140" s="84"/>
      <c r="H140" s="84"/>
      <c r="I140" s="84"/>
      <c r="J140" s="84"/>
      <c r="K140" s="84"/>
      <c r="L140" s="84"/>
      <c r="M140" s="84"/>
      <c r="N140" s="84"/>
      <c r="O140" s="84"/>
      <c r="Q140" s="49"/>
      <c r="R140" s="49"/>
      <c r="S140" s="49"/>
      <c r="T140" s="49"/>
      <c r="U140" s="49"/>
      <c r="V140" s="49"/>
      <c r="W140" s="49"/>
      <c r="X140" s="49"/>
      <c r="Y140" s="50"/>
      <c r="AB140" s="45"/>
      <c r="AC140" s="238"/>
      <c r="AD140" s="238"/>
      <c r="AE140" s="238"/>
      <c r="AF140" s="238"/>
      <c r="AG140" s="238"/>
      <c r="AH140" s="238"/>
      <c r="AI140" s="238"/>
      <c r="AJ140" s="238"/>
    </row>
    <row r="141" spans="2:36" x14ac:dyDescent="0.25">
      <c r="B141" s="82"/>
      <c r="C141" s="82"/>
      <c r="D141" s="83" t="s">
        <v>90</v>
      </c>
      <c r="E141" s="287" t="s">
        <v>310</v>
      </c>
      <c r="F141" s="287"/>
      <c r="G141" s="287"/>
      <c r="H141" s="287"/>
      <c r="I141" s="84"/>
      <c r="J141" s="84"/>
      <c r="K141" s="84"/>
      <c r="L141" s="84"/>
      <c r="M141" s="84"/>
      <c r="N141" s="71" t="s">
        <v>198</v>
      </c>
      <c r="O141" s="84"/>
      <c r="Q141" s="49"/>
      <c r="R141" s="73" t="s">
        <v>312</v>
      </c>
      <c r="S141" s="49"/>
      <c r="T141" s="49"/>
      <c r="U141" s="49"/>
      <c r="V141" s="49"/>
      <c r="W141" s="49"/>
      <c r="X141" s="49"/>
      <c r="Y141" s="50"/>
      <c r="AB141" s="45"/>
      <c r="AC141" s="238"/>
      <c r="AD141" s="238"/>
      <c r="AE141" s="238"/>
      <c r="AF141" s="238"/>
      <c r="AG141" s="238"/>
      <c r="AH141" s="238"/>
      <c r="AI141" s="238"/>
      <c r="AJ141" s="238"/>
    </row>
    <row r="142" spans="2:36" x14ac:dyDescent="0.25">
      <c r="B142" s="82"/>
      <c r="C142" s="82"/>
      <c r="D142" s="84"/>
      <c r="E142" s="84"/>
      <c r="F142" s="84"/>
      <c r="G142" s="84"/>
      <c r="H142" s="84"/>
      <c r="I142" s="84"/>
      <c r="J142" s="84"/>
      <c r="K142" s="84"/>
      <c r="L142" s="84"/>
      <c r="M142" s="84"/>
      <c r="N142" s="84"/>
      <c r="O142" s="84"/>
      <c r="Q142" s="49"/>
      <c r="R142" s="73" t="s">
        <v>313</v>
      </c>
      <c r="S142" s="49"/>
      <c r="T142" s="49"/>
      <c r="U142" s="49"/>
      <c r="V142" s="49"/>
      <c r="W142" s="49"/>
      <c r="X142" s="49"/>
      <c r="Y142" s="50"/>
      <c r="AB142" s="45"/>
      <c r="AC142" s="238"/>
      <c r="AD142" s="238"/>
      <c r="AE142" s="238"/>
      <c r="AF142" s="238"/>
      <c r="AG142" s="238"/>
      <c r="AH142" s="238"/>
      <c r="AI142" s="238"/>
      <c r="AJ142" s="238"/>
    </row>
    <row r="143" spans="2:36" x14ac:dyDescent="0.25">
      <c r="B143" s="82"/>
      <c r="C143" s="82"/>
      <c r="D143" s="84"/>
      <c r="E143" s="84"/>
      <c r="F143" s="84"/>
      <c r="G143" s="84"/>
      <c r="H143" s="84"/>
      <c r="I143" s="84"/>
      <c r="J143" s="84"/>
      <c r="K143" s="84"/>
      <c r="L143" s="84"/>
      <c r="M143" s="284"/>
      <c r="N143" s="285"/>
      <c r="O143" s="84"/>
      <c r="Q143" s="49"/>
      <c r="R143" s="73" t="s">
        <v>225</v>
      </c>
      <c r="S143" s="49"/>
      <c r="T143" s="49"/>
      <c r="U143" s="49"/>
      <c r="V143" s="49"/>
      <c r="W143" s="49"/>
      <c r="X143" s="49"/>
      <c r="Y143" s="50"/>
      <c r="AB143" s="45"/>
      <c r="AC143" s="238"/>
      <c r="AD143" s="238"/>
      <c r="AE143" s="238"/>
      <c r="AF143" s="238"/>
      <c r="AG143" s="238"/>
      <c r="AH143" s="238"/>
      <c r="AI143" s="238"/>
      <c r="AJ143" s="238"/>
    </row>
    <row r="144" spans="2:36" x14ac:dyDescent="0.25">
      <c r="B144" s="185" t="s">
        <v>237</v>
      </c>
      <c r="C144" s="84"/>
      <c r="D144" s="84"/>
      <c r="E144" s="84"/>
      <c r="F144" s="84"/>
      <c r="G144" s="84"/>
      <c r="H144" s="84"/>
      <c r="I144" s="84"/>
      <c r="J144" s="84"/>
      <c r="K144" s="84"/>
      <c r="L144" s="84"/>
      <c r="M144" s="284"/>
      <c r="N144" s="84"/>
      <c r="O144" s="84"/>
      <c r="Q144" s="49"/>
      <c r="R144" s="73" t="s">
        <v>133</v>
      </c>
      <c r="S144" s="49"/>
      <c r="T144" s="49"/>
      <c r="U144" s="49"/>
      <c r="V144" s="49"/>
      <c r="W144" s="49"/>
      <c r="X144" s="49"/>
      <c r="Y144" s="50"/>
      <c r="AB144" s="45"/>
      <c r="AC144" s="238"/>
      <c r="AD144" s="238"/>
      <c r="AE144" s="238"/>
      <c r="AF144" s="238"/>
      <c r="AG144" s="238"/>
      <c r="AH144" s="238"/>
      <c r="AI144" s="238"/>
      <c r="AJ144" s="238"/>
    </row>
    <row r="145" spans="2:36" x14ac:dyDescent="0.25">
      <c r="B145" s="186" t="s">
        <v>238</v>
      </c>
      <c r="C145" s="84"/>
      <c r="D145" s="84"/>
      <c r="E145" s="84"/>
      <c r="F145" s="84"/>
      <c r="G145" s="84"/>
      <c r="H145" s="84"/>
      <c r="I145" s="84"/>
      <c r="J145" s="84"/>
      <c r="K145" s="84"/>
      <c r="L145" s="84"/>
      <c r="M145" s="84"/>
      <c r="N145" s="84"/>
      <c r="O145" s="84"/>
      <c r="Q145" s="49"/>
      <c r="R145" s="73"/>
      <c r="S145" s="49"/>
      <c r="T145" s="49"/>
      <c r="U145" s="49"/>
      <c r="V145" s="49"/>
      <c r="W145" s="49"/>
      <c r="X145" s="49"/>
      <c r="Y145" s="50"/>
      <c r="AB145" s="45"/>
      <c r="AC145" s="238"/>
      <c r="AD145" s="238"/>
      <c r="AE145" s="238"/>
      <c r="AF145" s="238"/>
      <c r="AG145" s="238"/>
      <c r="AH145" s="238"/>
      <c r="AI145" s="238"/>
      <c r="AJ145" s="238"/>
    </row>
    <row r="146" spans="2:36" x14ac:dyDescent="0.25">
      <c r="B146" s="82"/>
      <c r="C146" s="84"/>
      <c r="D146" s="84"/>
      <c r="E146" s="84"/>
      <c r="F146" s="84"/>
      <c r="G146" s="84"/>
      <c r="H146" s="84"/>
      <c r="I146" s="84"/>
      <c r="J146" s="84"/>
      <c r="K146" s="84"/>
      <c r="L146" s="84"/>
      <c r="M146" s="84"/>
      <c r="N146" s="84"/>
      <c r="O146" s="84"/>
      <c r="Q146" s="49"/>
      <c r="R146" s="49"/>
      <c r="S146" s="49"/>
      <c r="T146" s="49"/>
      <c r="U146" s="49"/>
      <c r="V146" s="49"/>
      <c r="W146" s="49"/>
      <c r="X146" s="49"/>
      <c r="Y146" s="50"/>
      <c r="AC146" s="238"/>
      <c r="AD146" s="238"/>
      <c r="AE146" s="238"/>
      <c r="AF146" s="238"/>
      <c r="AG146" s="238"/>
      <c r="AH146" s="238"/>
      <c r="AI146" s="238"/>
      <c r="AJ146" s="238"/>
    </row>
    <row r="147" spans="2:36" x14ac:dyDescent="0.25">
      <c r="B147" s="74"/>
      <c r="C147" s="75" t="s">
        <v>23</v>
      </c>
      <c r="D147" s="76" t="s">
        <v>421</v>
      </c>
      <c r="E147" s="56"/>
      <c r="F147" s="56"/>
      <c r="G147" s="56"/>
      <c r="H147" s="56"/>
      <c r="I147" s="56"/>
      <c r="J147" s="56"/>
      <c r="K147" s="56"/>
      <c r="L147" s="56"/>
      <c r="M147" s="56"/>
      <c r="N147" s="278"/>
      <c r="O147" s="56"/>
      <c r="Q147" s="49"/>
      <c r="R147" s="49"/>
      <c r="S147" s="49"/>
      <c r="T147" s="49"/>
      <c r="U147" s="49"/>
      <c r="V147" s="49"/>
      <c r="W147" s="49"/>
      <c r="X147" s="49"/>
      <c r="Y147" s="50"/>
      <c r="AC147" s="238"/>
      <c r="AD147" s="238"/>
      <c r="AE147" s="238"/>
      <c r="AF147" s="238"/>
      <c r="AG147" s="238"/>
      <c r="AH147" s="238"/>
      <c r="AI147" s="238"/>
      <c r="AJ147" s="238"/>
    </row>
    <row r="148" spans="2:36" x14ac:dyDescent="0.25">
      <c r="B148" s="82"/>
      <c r="C148" s="84"/>
      <c r="D148" s="84"/>
      <c r="E148" s="84"/>
      <c r="F148" s="84"/>
      <c r="G148" s="84"/>
      <c r="H148" s="84"/>
      <c r="I148" s="84"/>
      <c r="J148" s="84"/>
      <c r="K148" s="84"/>
      <c r="L148" s="84"/>
      <c r="M148" s="84"/>
      <c r="N148" s="84"/>
      <c r="O148" s="84"/>
      <c r="Q148" s="49"/>
      <c r="R148" s="49"/>
      <c r="S148" s="49"/>
      <c r="T148" s="49"/>
      <c r="U148" s="49"/>
      <c r="V148" s="49"/>
      <c r="W148" s="49"/>
      <c r="X148" s="49"/>
      <c r="Y148" s="50"/>
      <c r="AC148" s="238"/>
      <c r="AD148" s="238"/>
      <c r="AE148" s="238"/>
      <c r="AF148" s="238"/>
      <c r="AG148" s="238"/>
      <c r="AH148" s="238"/>
      <c r="AI148" s="238"/>
      <c r="AJ148" s="238"/>
    </row>
    <row r="149" spans="2:36" x14ac:dyDescent="0.25">
      <c r="B149" s="82"/>
      <c r="C149" s="84"/>
      <c r="D149" s="83" t="s">
        <v>90</v>
      </c>
      <c r="E149" s="287" t="s">
        <v>310</v>
      </c>
      <c r="F149" s="287"/>
      <c r="G149" s="287"/>
      <c r="H149" s="287"/>
      <c r="I149" s="84"/>
      <c r="J149" s="84"/>
      <c r="K149" s="84"/>
      <c r="L149" s="84"/>
      <c r="M149" s="84"/>
      <c r="N149" s="71" t="s">
        <v>198</v>
      </c>
      <c r="O149" s="84"/>
      <c r="Q149" s="49"/>
      <c r="R149" s="49"/>
      <c r="S149" s="49"/>
      <c r="T149" s="49"/>
      <c r="U149" s="49"/>
      <c r="V149" s="49"/>
      <c r="W149" s="49"/>
      <c r="X149" s="49"/>
      <c r="Y149" s="50"/>
      <c r="AC149" s="238"/>
      <c r="AD149" s="238"/>
      <c r="AE149" s="238"/>
      <c r="AF149" s="238"/>
      <c r="AG149" s="238"/>
      <c r="AH149" s="238"/>
      <c r="AI149" s="238"/>
      <c r="AJ149" s="238"/>
    </row>
    <row r="150" spans="2:36" x14ac:dyDescent="0.25">
      <c r="B150" s="82"/>
      <c r="C150" s="84"/>
      <c r="D150" s="83"/>
      <c r="E150" s="224"/>
      <c r="F150" s="224"/>
      <c r="G150" s="224"/>
      <c r="H150" s="224"/>
      <c r="I150" s="84"/>
      <c r="J150" s="84"/>
      <c r="K150" s="84"/>
      <c r="L150" s="84"/>
      <c r="M150" s="84"/>
      <c r="N150" s="84"/>
      <c r="O150" s="84"/>
      <c r="Q150" s="49"/>
      <c r="R150" s="49"/>
      <c r="S150" s="49"/>
      <c r="T150" s="49"/>
      <c r="U150" s="49"/>
      <c r="V150" s="49"/>
      <c r="W150" s="49"/>
      <c r="X150" s="49"/>
      <c r="Y150" s="50"/>
      <c r="AC150" s="238"/>
      <c r="AD150" s="238"/>
      <c r="AE150" s="238"/>
      <c r="AF150" s="238"/>
      <c r="AG150" s="238"/>
      <c r="AH150" s="238"/>
      <c r="AI150" s="238"/>
      <c r="AJ150" s="238"/>
    </row>
    <row r="151" spans="2:36" x14ac:dyDescent="0.25">
      <c r="B151" s="82"/>
      <c r="C151" s="84"/>
      <c r="D151" s="83"/>
      <c r="E151" s="224"/>
      <c r="F151" s="224"/>
      <c r="G151" s="224"/>
      <c r="H151" s="224"/>
      <c r="I151" s="84"/>
      <c r="J151" s="84"/>
      <c r="K151" s="84"/>
      <c r="L151" s="84"/>
      <c r="M151" s="78" t="s">
        <v>646</v>
      </c>
      <c r="N151" s="105">
        <f>COUNTIFS(N139:N147, "NC")</f>
        <v>0</v>
      </c>
      <c r="O151" s="84"/>
      <c r="Q151" s="49"/>
      <c r="R151" s="49"/>
      <c r="S151" s="49"/>
      <c r="T151" s="49"/>
      <c r="U151" s="49"/>
      <c r="V151" s="49"/>
      <c r="W151" s="49"/>
      <c r="X151" s="49"/>
      <c r="Y151" s="50"/>
      <c r="AC151" s="238"/>
      <c r="AD151" s="238"/>
      <c r="AE151" s="238"/>
      <c r="AF151" s="238"/>
      <c r="AG151" s="238"/>
      <c r="AH151" s="238"/>
      <c r="AI151" s="238"/>
      <c r="AJ151" s="238"/>
    </row>
    <row r="152" spans="2:36" x14ac:dyDescent="0.25">
      <c r="B152" s="82"/>
      <c r="C152" s="84"/>
      <c r="D152" s="84"/>
      <c r="E152" s="84"/>
      <c r="F152" s="84"/>
      <c r="G152" s="84"/>
      <c r="H152" s="84"/>
      <c r="I152" s="84"/>
      <c r="J152" s="84"/>
      <c r="K152" s="84"/>
      <c r="L152" s="84"/>
      <c r="M152" s="284"/>
      <c r="N152" s="84"/>
      <c r="O152" s="84"/>
      <c r="Q152" s="49"/>
      <c r="R152" s="49"/>
      <c r="S152" s="49"/>
      <c r="T152" s="49"/>
      <c r="U152" s="49"/>
      <c r="V152" s="49"/>
      <c r="W152" s="49"/>
      <c r="X152" s="49"/>
      <c r="Y152" s="50"/>
      <c r="AC152" s="238"/>
      <c r="AD152" s="238"/>
      <c r="AE152" s="238"/>
      <c r="AF152" s="238"/>
      <c r="AG152" s="238"/>
      <c r="AH152" s="238"/>
      <c r="AI152" s="238"/>
      <c r="AJ152" s="238"/>
    </row>
    <row r="153" spans="2:36" x14ac:dyDescent="0.25">
      <c r="B153" s="43"/>
      <c r="C153" s="44"/>
      <c r="D153" s="44"/>
      <c r="E153" s="44"/>
      <c r="F153" s="44"/>
      <c r="G153" s="44"/>
      <c r="H153" s="44"/>
      <c r="I153" s="44"/>
      <c r="J153" s="44"/>
      <c r="K153" s="44"/>
      <c r="L153" s="44"/>
      <c r="M153" s="44"/>
      <c r="N153" s="44"/>
      <c r="O153" s="44"/>
      <c r="Q153" s="44"/>
      <c r="R153" s="44"/>
      <c r="S153" s="44"/>
      <c r="T153" s="44"/>
      <c r="U153" s="44"/>
      <c r="V153" s="44"/>
      <c r="W153" s="44"/>
      <c r="X153" s="44"/>
      <c r="Y153" s="44"/>
      <c r="AC153" s="238"/>
      <c r="AD153" s="238"/>
      <c r="AE153" s="238"/>
      <c r="AF153" s="238"/>
      <c r="AG153" s="238"/>
      <c r="AH153" s="238"/>
      <c r="AI153" s="238"/>
      <c r="AJ153" s="238"/>
    </row>
    <row r="154" spans="2:36" x14ac:dyDescent="0.25">
      <c r="B154" s="82"/>
      <c r="C154" s="84"/>
      <c r="D154" s="84"/>
      <c r="E154" s="84"/>
      <c r="F154" s="84"/>
      <c r="G154" s="84"/>
      <c r="H154" s="84"/>
      <c r="I154" s="84"/>
      <c r="J154" s="84"/>
      <c r="K154" s="84"/>
      <c r="L154" s="84"/>
      <c r="M154" s="84"/>
      <c r="N154" s="84"/>
      <c r="O154" s="84"/>
      <c r="Q154" s="56"/>
      <c r="R154" s="56"/>
      <c r="S154" s="56"/>
      <c r="T154" s="56"/>
      <c r="U154" s="56"/>
      <c r="V154" s="56"/>
      <c r="W154" s="56"/>
      <c r="X154" s="56"/>
      <c r="Y154" s="50"/>
      <c r="AC154" s="238"/>
      <c r="AD154" s="238"/>
      <c r="AE154" s="238"/>
      <c r="AF154" s="238"/>
      <c r="AG154" s="238"/>
      <c r="AH154" s="238"/>
      <c r="AI154" s="238"/>
      <c r="AJ154" s="238"/>
    </row>
    <row r="155" spans="2:36" ht="18.75" x14ac:dyDescent="0.3">
      <c r="B155" s="82"/>
      <c r="C155" s="82"/>
      <c r="D155" s="95" t="s">
        <v>22</v>
      </c>
      <c r="E155" s="84"/>
      <c r="F155" s="84"/>
      <c r="G155" s="84"/>
      <c r="H155" s="84"/>
      <c r="I155" s="84"/>
      <c r="J155" s="84"/>
      <c r="K155" s="84"/>
      <c r="L155" s="84"/>
      <c r="M155" s="84"/>
      <c r="N155" s="84"/>
      <c r="O155" s="84"/>
      <c r="Q155" s="56"/>
      <c r="R155" s="53" t="s">
        <v>88</v>
      </c>
      <c r="S155" s="56"/>
      <c r="T155" s="56"/>
      <c r="U155" s="56"/>
      <c r="V155" s="56"/>
      <c r="W155" s="56"/>
      <c r="X155" s="56"/>
      <c r="Y155" s="50"/>
      <c r="AC155" s="238"/>
      <c r="AD155" s="238"/>
      <c r="AE155" s="238"/>
      <c r="AF155" s="238"/>
      <c r="AG155" s="238"/>
      <c r="AH155" s="238"/>
      <c r="AI155" s="238"/>
      <c r="AJ155" s="238"/>
    </row>
    <row r="156" spans="2:36" x14ac:dyDescent="0.25">
      <c r="B156" s="82"/>
      <c r="C156" s="82"/>
      <c r="D156" s="84"/>
      <c r="E156" s="84"/>
      <c r="F156" s="84"/>
      <c r="G156" s="84"/>
      <c r="H156" s="84"/>
      <c r="I156" s="84"/>
      <c r="J156" s="84"/>
      <c r="K156" s="84"/>
      <c r="L156" s="84"/>
      <c r="M156" s="84"/>
      <c r="N156" s="84"/>
      <c r="O156" s="84"/>
      <c r="Q156" s="56"/>
      <c r="R156" s="56"/>
      <c r="S156" s="56"/>
      <c r="T156" s="56"/>
      <c r="U156" s="56"/>
      <c r="V156" s="56"/>
      <c r="W156" s="56"/>
      <c r="X156" s="56"/>
      <c r="Y156" s="50"/>
      <c r="AC156" s="238"/>
      <c r="AD156" s="238"/>
      <c r="AE156" s="238"/>
      <c r="AF156" s="238"/>
      <c r="AG156" s="238"/>
      <c r="AH156" s="238"/>
      <c r="AI156" s="238"/>
      <c r="AJ156" s="238"/>
    </row>
    <row r="157" spans="2:36" x14ac:dyDescent="0.25">
      <c r="B157" s="96"/>
      <c r="C157" s="97" t="s">
        <v>24</v>
      </c>
      <c r="D157" s="98" t="s">
        <v>327</v>
      </c>
      <c r="E157" s="99"/>
      <c r="F157" s="99"/>
      <c r="G157" s="99"/>
      <c r="H157" s="99"/>
      <c r="I157" s="99"/>
      <c r="J157" s="99"/>
      <c r="K157" s="99"/>
      <c r="L157" s="99"/>
      <c r="M157" s="99"/>
      <c r="N157" s="100"/>
      <c r="O157" s="99"/>
      <c r="Q157" s="56"/>
      <c r="R157" s="56" t="s">
        <v>73</v>
      </c>
      <c r="S157" s="56"/>
      <c r="T157" s="56"/>
      <c r="U157" s="56"/>
      <c r="V157" s="56"/>
      <c r="W157" s="56"/>
      <c r="X157" s="56"/>
      <c r="Y157" s="50"/>
      <c r="AC157" s="238"/>
      <c r="AD157" s="238"/>
      <c r="AE157" s="238"/>
      <c r="AF157" s="238"/>
      <c r="AG157" s="238"/>
      <c r="AH157" s="238"/>
      <c r="AI157" s="238"/>
      <c r="AJ157" s="238"/>
    </row>
    <row r="158" spans="2:36" x14ac:dyDescent="0.25">
      <c r="B158" s="82"/>
      <c r="C158" s="82"/>
      <c r="D158" s="89" t="s">
        <v>429</v>
      </c>
      <c r="E158" s="84"/>
      <c r="F158" s="84"/>
      <c r="G158" s="84"/>
      <c r="H158" s="84"/>
      <c r="I158" s="84"/>
      <c r="J158" s="84"/>
      <c r="K158" s="84"/>
      <c r="L158" s="84"/>
      <c r="M158" s="84"/>
      <c r="N158" s="84"/>
      <c r="O158" s="84"/>
      <c r="Q158" s="56"/>
      <c r="R158" s="56" t="s">
        <v>79</v>
      </c>
      <c r="S158" s="56"/>
      <c r="T158" s="56"/>
      <c r="U158" s="56"/>
      <c r="V158" s="56"/>
      <c r="W158" s="56"/>
      <c r="X158" s="56"/>
      <c r="Y158" s="50"/>
      <c r="AC158" s="238"/>
      <c r="AD158" s="238"/>
      <c r="AE158" s="238"/>
      <c r="AF158" s="238"/>
      <c r="AG158" s="238"/>
      <c r="AH158" s="238"/>
      <c r="AI158" s="238"/>
      <c r="AJ158" s="238"/>
    </row>
    <row r="159" spans="2:36" x14ac:dyDescent="0.25">
      <c r="B159" s="82"/>
      <c r="C159" s="82"/>
      <c r="D159" s="208" t="s">
        <v>570</v>
      </c>
      <c r="E159" s="102"/>
      <c r="F159" s="102"/>
      <c r="G159" s="102"/>
      <c r="H159" s="102"/>
      <c r="I159" s="102"/>
      <c r="J159" s="102"/>
      <c r="K159" s="102"/>
      <c r="L159" s="102"/>
      <c r="M159" s="102"/>
      <c r="N159" s="102"/>
      <c r="O159" s="102"/>
      <c r="Q159" s="56"/>
      <c r="R159" s="56" t="s">
        <v>81</v>
      </c>
      <c r="S159" s="56"/>
      <c r="T159" s="56"/>
      <c r="U159" s="56"/>
      <c r="V159" s="56"/>
      <c r="W159" s="56"/>
      <c r="X159" s="56"/>
      <c r="Y159" s="50"/>
      <c r="AC159" s="238"/>
      <c r="AD159" s="238"/>
      <c r="AE159" s="238"/>
      <c r="AF159" s="238"/>
      <c r="AG159" s="238"/>
      <c r="AH159" s="238"/>
      <c r="AI159" s="238"/>
      <c r="AJ159" s="238"/>
    </row>
    <row r="160" spans="2:36" x14ac:dyDescent="0.25">
      <c r="B160" s="82"/>
      <c r="C160" s="82"/>
      <c r="D160" s="208" t="s">
        <v>569</v>
      </c>
      <c r="E160" s="102"/>
      <c r="F160" s="102"/>
      <c r="G160" s="102"/>
      <c r="H160" s="102"/>
      <c r="I160" s="102"/>
      <c r="J160" s="102"/>
      <c r="K160" s="102"/>
      <c r="L160" s="102"/>
      <c r="M160" s="102"/>
      <c r="N160" s="102"/>
      <c r="O160" s="102"/>
      <c r="Q160" s="56"/>
      <c r="R160" s="56" t="s">
        <v>80</v>
      </c>
      <c r="S160" s="56"/>
      <c r="T160" s="56"/>
      <c r="U160" s="56"/>
      <c r="V160" s="56"/>
      <c r="W160" s="56"/>
      <c r="X160" s="56"/>
      <c r="Y160" s="50"/>
      <c r="AC160" s="238"/>
      <c r="AD160" s="238"/>
      <c r="AE160" s="238"/>
      <c r="AF160" s="238"/>
      <c r="AG160" s="238"/>
      <c r="AH160" s="238"/>
      <c r="AI160" s="238"/>
      <c r="AJ160" s="238"/>
    </row>
    <row r="161" spans="2:36" x14ac:dyDescent="0.25">
      <c r="B161" s="82"/>
      <c r="C161" s="82"/>
      <c r="D161" s="208" t="s">
        <v>422</v>
      </c>
      <c r="E161" s="102"/>
      <c r="F161" s="102"/>
      <c r="G161" s="102"/>
      <c r="H161" s="102"/>
      <c r="I161" s="102"/>
      <c r="J161" s="102"/>
      <c r="K161" s="102"/>
      <c r="L161" s="102"/>
      <c r="M161" s="102"/>
      <c r="N161" s="102"/>
      <c r="O161" s="102"/>
      <c r="Q161" s="56"/>
      <c r="R161" s="56" t="s">
        <v>135</v>
      </c>
      <c r="S161" s="56"/>
      <c r="T161" s="56"/>
      <c r="U161" s="56"/>
      <c r="V161" s="56"/>
      <c r="W161" s="56"/>
      <c r="X161" s="56"/>
      <c r="Y161" s="50"/>
      <c r="AC161" s="238"/>
      <c r="AD161" s="238"/>
      <c r="AE161" s="238"/>
      <c r="AF161" s="238"/>
      <c r="AG161" s="238"/>
      <c r="AH161" s="238"/>
      <c r="AI161" s="238"/>
      <c r="AJ161" s="238"/>
    </row>
    <row r="162" spans="2:36" x14ac:dyDescent="0.25">
      <c r="B162" s="82"/>
      <c r="C162" s="82"/>
      <c r="D162" s="233" t="s">
        <v>423</v>
      </c>
      <c r="E162" s="102"/>
      <c r="F162" s="102"/>
      <c r="G162" s="102"/>
      <c r="H162" s="102"/>
      <c r="I162" s="102"/>
      <c r="J162" s="102"/>
      <c r="K162" s="102"/>
      <c r="L162" s="102"/>
      <c r="M162" s="102"/>
      <c r="N162" s="102"/>
      <c r="O162" s="102"/>
      <c r="Q162" s="56"/>
      <c r="R162" s="56" t="s">
        <v>82</v>
      </c>
      <c r="S162" s="56"/>
      <c r="T162" s="56"/>
      <c r="U162" s="56"/>
      <c r="V162" s="56"/>
      <c r="W162" s="56"/>
      <c r="X162" s="56"/>
      <c r="Y162" s="50"/>
      <c r="AC162" s="238"/>
      <c r="AD162" s="238"/>
      <c r="AE162" s="238"/>
      <c r="AF162" s="238"/>
      <c r="AG162" s="238"/>
      <c r="AH162" s="238"/>
      <c r="AI162" s="238"/>
      <c r="AJ162" s="238"/>
    </row>
    <row r="163" spans="2:36" x14ac:dyDescent="0.25">
      <c r="B163" s="82"/>
      <c r="C163" s="82"/>
      <c r="D163" s="233" t="s">
        <v>424</v>
      </c>
      <c r="E163" s="102"/>
      <c r="F163" s="102"/>
      <c r="G163" s="102"/>
      <c r="H163" s="102"/>
      <c r="I163" s="102"/>
      <c r="J163" s="102"/>
      <c r="K163" s="102"/>
      <c r="L163" s="102"/>
      <c r="M163" s="102"/>
      <c r="N163" s="102"/>
      <c r="O163" s="102"/>
      <c r="Q163" s="56"/>
      <c r="R163" s="56" t="s">
        <v>74</v>
      </c>
      <c r="S163" s="56"/>
      <c r="T163" s="56"/>
      <c r="U163" s="56"/>
      <c r="V163" s="56"/>
      <c r="W163" s="56"/>
      <c r="X163" s="56"/>
      <c r="Y163" s="50"/>
      <c r="AC163" s="238"/>
      <c r="AD163" s="238"/>
      <c r="AE163" s="238"/>
      <c r="AF163" s="238"/>
      <c r="AG163" s="238"/>
      <c r="AH163" s="238"/>
      <c r="AI163" s="238"/>
      <c r="AJ163" s="238"/>
    </row>
    <row r="164" spans="2:36" x14ac:dyDescent="0.25">
      <c r="B164" s="82"/>
      <c r="C164" s="82"/>
      <c r="D164" s="208" t="s">
        <v>573</v>
      </c>
      <c r="E164" s="102"/>
      <c r="F164" s="102"/>
      <c r="G164" s="102"/>
      <c r="H164" s="102"/>
      <c r="I164" s="102"/>
      <c r="J164" s="102"/>
      <c r="K164" s="102"/>
      <c r="L164" s="102"/>
      <c r="M164" s="102"/>
      <c r="N164" s="102"/>
      <c r="O164" s="102"/>
      <c r="Q164" s="56"/>
      <c r="R164" s="56" t="s">
        <v>83</v>
      </c>
      <c r="S164" s="56"/>
      <c r="T164" s="56"/>
      <c r="U164" s="56"/>
      <c r="V164" s="56"/>
      <c r="W164" s="56"/>
      <c r="X164" s="56"/>
      <c r="Y164" s="50"/>
      <c r="AC164" s="238"/>
      <c r="AD164" s="238"/>
      <c r="AE164" s="238"/>
      <c r="AF164" s="238"/>
      <c r="AG164" s="238"/>
      <c r="AH164" s="238"/>
      <c r="AI164" s="238"/>
      <c r="AJ164" s="238"/>
    </row>
    <row r="165" spans="2:36" x14ac:dyDescent="0.25">
      <c r="B165" s="82"/>
      <c r="C165" s="82"/>
      <c r="D165" s="209" t="s">
        <v>425</v>
      </c>
      <c r="E165" s="102"/>
      <c r="F165" s="102"/>
      <c r="G165" s="102"/>
      <c r="H165" s="102"/>
      <c r="I165" s="102"/>
      <c r="J165" s="102"/>
      <c r="K165" s="102"/>
      <c r="L165" s="102"/>
      <c r="M165" s="102"/>
      <c r="N165" s="102"/>
      <c r="O165" s="102"/>
      <c r="Q165" s="56"/>
      <c r="R165" s="56" t="s">
        <v>84</v>
      </c>
      <c r="S165" s="56"/>
      <c r="T165" s="56"/>
      <c r="U165" s="56"/>
      <c r="V165" s="56"/>
      <c r="W165" s="56"/>
      <c r="X165" s="56"/>
      <c r="Y165" s="50"/>
      <c r="AC165" s="238"/>
      <c r="AD165" s="238"/>
      <c r="AE165" s="238"/>
      <c r="AF165" s="238"/>
      <c r="AG165" s="238"/>
      <c r="AH165" s="238"/>
      <c r="AI165" s="238"/>
      <c r="AJ165" s="238"/>
    </row>
    <row r="166" spans="2:36" x14ac:dyDescent="0.25">
      <c r="B166" s="82"/>
      <c r="C166" s="82"/>
      <c r="D166" s="89" t="s">
        <v>430</v>
      </c>
      <c r="E166" s="84"/>
      <c r="F166" s="84"/>
      <c r="G166" s="84"/>
      <c r="H166" s="84"/>
      <c r="I166" s="84"/>
      <c r="J166" s="84"/>
      <c r="K166" s="84"/>
      <c r="L166" s="84"/>
      <c r="M166" s="84"/>
      <c r="N166" s="84"/>
      <c r="O166" s="84"/>
      <c r="Q166" s="56"/>
      <c r="R166" s="49"/>
      <c r="S166" s="49"/>
      <c r="T166" s="49"/>
      <c r="U166" s="49"/>
      <c r="V166" s="49"/>
      <c r="W166" s="49"/>
      <c r="X166" s="56"/>
      <c r="Y166" s="50"/>
      <c r="AC166" s="238"/>
      <c r="AD166" s="238"/>
      <c r="AE166" s="238"/>
      <c r="AF166" s="238"/>
      <c r="AG166" s="238"/>
      <c r="AH166" s="238"/>
      <c r="AI166" s="238"/>
      <c r="AJ166" s="238"/>
    </row>
    <row r="167" spans="2:36" x14ac:dyDescent="0.25">
      <c r="B167" s="82"/>
      <c r="C167" s="82"/>
      <c r="D167" s="292" t="s">
        <v>572</v>
      </c>
      <c r="E167" s="84"/>
      <c r="F167" s="84"/>
      <c r="G167" s="84"/>
      <c r="H167" s="84"/>
      <c r="I167" s="84"/>
      <c r="J167" s="84"/>
      <c r="K167" s="84"/>
      <c r="L167" s="84"/>
      <c r="M167" s="84"/>
      <c r="N167" s="84"/>
      <c r="O167" s="84"/>
      <c r="Q167" s="56"/>
      <c r="R167" s="56" t="s">
        <v>426</v>
      </c>
      <c r="S167" s="56"/>
      <c r="T167" s="56"/>
      <c r="U167" s="56"/>
      <c r="V167" s="56"/>
      <c r="W167" s="56"/>
      <c r="X167" s="56"/>
      <c r="Y167" s="50"/>
      <c r="AC167" s="238"/>
      <c r="AD167" s="238"/>
      <c r="AE167" s="238"/>
      <c r="AF167" s="238"/>
      <c r="AG167" s="238"/>
      <c r="AH167" s="238"/>
      <c r="AI167" s="238"/>
      <c r="AJ167" s="238"/>
    </row>
    <row r="168" spans="2:36" x14ac:dyDescent="0.25">
      <c r="B168" s="82"/>
      <c r="C168" s="82"/>
      <c r="D168" s="89" t="s">
        <v>571</v>
      </c>
      <c r="E168" s="84"/>
      <c r="F168" s="84"/>
      <c r="G168" s="84"/>
      <c r="H168" s="84"/>
      <c r="I168" s="84"/>
      <c r="J168" s="84"/>
      <c r="K168" s="84"/>
      <c r="L168" s="84"/>
      <c r="M168" s="84"/>
      <c r="N168" s="84"/>
      <c r="O168" s="84"/>
      <c r="Q168" s="56"/>
      <c r="R168" s="56" t="s">
        <v>87</v>
      </c>
      <c r="S168" s="56"/>
      <c r="T168" s="56"/>
      <c r="U168" s="56"/>
      <c r="V168" s="56"/>
      <c r="W168" s="56"/>
      <c r="X168" s="56"/>
      <c r="Y168" s="50"/>
      <c r="AC168" s="238"/>
      <c r="AD168" s="238"/>
      <c r="AE168" s="238"/>
      <c r="AF168" s="238"/>
      <c r="AG168" s="238"/>
      <c r="AH168" s="238"/>
      <c r="AI168" s="238"/>
      <c r="AJ168" s="238"/>
    </row>
    <row r="169" spans="2:36" x14ac:dyDescent="0.25">
      <c r="B169" s="82"/>
      <c r="C169" s="82"/>
      <c r="D169" s="83" t="s">
        <v>90</v>
      </c>
      <c r="E169" s="287" t="s">
        <v>318</v>
      </c>
      <c r="F169" s="287"/>
      <c r="G169" s="287"/>
      <c r="H169" s="287"/>
      <c r="I169" s="84"/>
      <c r="J169" s="84"/>
      <c r="K169" s="84"/>
      <c r="L169" s="84"/>
      <c r="M169" s="84"/>
      <c r="N169" s="71" t="s">
        <v>198</v>
      </c>
      <c r="O169" s="84"/>
      <c r="Q169" s="56"/>
      <c r="R169" s="49"/>
      <c r="S169" s="49"/>
      <c r="T169" s="49"/>
      <c r="U169" s="49"/>
      <c r="V169" s="49"/>
      <c r="W169" s="49"/>
      <c r="X169" s="56"/>
      <c r="Y169" s="50"/>
      <c r="AC169" s="238"/>
      <c r="AD169" s="238"/>
      <c r="AE169" s="238"/>
      <c r="AF169" s="238"/>
      <c r="AG169" s="238"/>
      <c r="AH169" s="238"/>
      <c r="AI169" s="238"/>
      <c r="AJ169" s="238"/>
    </row>
    <row r="170" spans="2:36" x14ac:dyDescent="0.25">
      <c r="B170" s="82"/>
      <c r="C170" s="82"/>
      <c r="D170" s="84"/>
      <c r="E170" s="83"/>
      <c r="F170" s="84"/>
      <c r="G170" s="87"/>
      <c r="H170" s="84"/>
      <c r="I170" s="84"/>
      <c r="J170" s="84"/>
      <c r="K170" s="84"/>
      <c r="L170" s="84"/>
      <c r="M170" s="84"/>
      <c r="N170" s="84"/>
      <c r="O170" s="84"/>
      <c r="Q170" s="56"/>
      <c r="R170" s="56" t="s">
        <v>312</v>
      </c>
      <c r="S170" s="56"/>
      <c r="T170" s="56"/>
      <c r="U170" s="56"/>
      <c r="V170" s="56"/>
      <c r="W170" s="56"/>
      <c r="X170" s="49"/>
      <c r="Y170" s="50"/>
      <c r="AC170" s="238"/>
      <c r="AD170" s="238"/>
      <c r="AE170" s="238"/>
      <c r="AF170" s="238"/>
      <c r="AG170" s="238"/>
      <c r="AH170" s="238"/>
      <c r="AI170" s="238"/>
      <c r="AJ170" s="238"/>
    </row>
    <row r="171" spans="2:36" x14ac:dyDescent="0.25">
      <c r="B171" s="82"/>
      <c r="C171" s="82"/>
      <c r="D171" s="83" t="s">
        <v>315</v>
      </c>
      <c r="E171" s="83"/>
      <c r="F171" s="84"/>
      <c r="G171" s="87"/>
      <c r="H171" s="84"/>
      <c r="I171" s="84"/>
      <c r="J171" s="84"/>
      <c r="K171" s="84"/>
      <c r="L171" s="84"/>
      <c r="M171" s="78" t="s">
        <v>221</v>
      </c>
      <c r="N171" s="105">
        <f>COUNTIFS(N157, "C")</f>
        <v>0</v>
      </c>
      <c r="O171" s="84"/>
      <c r="Q171" s="56"/>
      <c r="R171" s="56" t="s">
        <v>313</v>
      </c>
      <c r="S171" s="56"/>
      <c r="T171" s="56"/>
      <c r="U171" s="56"/>
      <c r="V171" s="56"/>
      <c r="W171" s="56"/>
      <c r="X171" s="56"/>
      <c r="Y171" s="50"/>
      <c r="AC171" s="238"/>
      <c r="AD171" s="238"/>
      <c r="AE171" s="238"/>
      <c r="AF171" s="238"/>
      <c r="AG171" s="238"/>
      <c r="AH171" s="238"/>
      <c r="AI171" s="238"/>
      <c r="AJ171" s="238"/>
    </row>
    <row r="172" spans="2:36" x14ac:dyDescent="0.25">
      <c r="B172" s="82"/>
      <c r="C172" s="82"/>
      <c r="D172" s="83" t="s">
        <v>134</v>
      </c>
      <c r="E172" s="83"/>
      <c r="F172" s="84"/>
      <c r="G172" s="87"/>
      <c r="H172" s="84"/>
      <c r="I172" s="84"/>
      <c r="J172" s="84"/>
      <c r="K172" s="84"/>
      <c r="L172" s="84"/>
      <c r="M172" s="84"/>
      <c r="N172" s="84"/>
      <c r="O172" s="84"/>
      <c r="Q172" s="56"/>
      <c r="R172" s="56" t="s">
        <v>225</v>
      </c>
      <c r="S172" s="56"/>
      <c r="T172" s="56"/>
      <c r="U172" s="56"/>
      <c r="V172" s="56"/>
      <c r="W172" s="56"/>
      <c r="X172" s="56"/>
      <c r="Y172" s="50"/>
      <c r="AC172" s="238"/>
      <c r="AD172" s="238"/>
      <c r="AE172" s="238"/>
      <c r="AF172" s="238"/>
      <c r="AG172" s="238"/>
      <c r="AH172" s="238"/>
      <c r="AI172" s="238"/>
      <c r="AJ172" s="238"/>
    </row>
    <row r="173" spans="2:36" x14ac:dyDescent="0.25">
      <c r="B173" s="82"/>
      <c r="C173" s="82"/>
      <c r="D173" s="83"/>
      <c r="E173" s="83"/>
      <c r="F173" s="84"/>
      <c r="G173" s="87"/>
      <c r="H173" s="84"/>
      <c r="I173" s="84"/>
      <c r="J173" s="84"/>
      <c r="K173" s="84"/>
      <c r="L173" s="84"/>
      <c r="M173" s="84"/>
      <c r="N173" s="84"/>
      <c r="O173" s="84"/>
      <c r="Q173" s="56"/>
      <c r="R173" s="56" t="s">
        <v>133</v>
      </c>
      <c r="S173" s="56"/>
      <c r="T173" s="56"/>
      <c r="U173" s="56"/>
      <c r="V173" s="56"/>
      <c r="W173" s="56"/>
      <c r="X173" s="56"/>
      <c r="Y173" s="50"/>
      <c r="AC173" s="238"/>
      <c r="AD173" s="238"/>
      <c r="AE173" s="238"/>
      <c r="AF173" s="238"/>
      <c r="AG173" s="238"/>
      <c r="AH173" s="238"/>
      <c r="AI173" s="238"/>
      <c r="AJ173" s="238"/>
    </row>
    <row r="174" spans="2:36" x14ac:dyDescent="0.25">
      <c r="B174" s="74"/>
      <c r="C174" s="75" t="s">
        <v>25</v>
      </c>
      <c r="D174" s="76" t="s">
        <v>428</v>
      </c>
      <c r="E174" s="56"/>
      <c r="F174" s="56"/>
      <c r="G174" s="56"/>
      <c r="H174" s="56"/>
      <c r="I174" s="56"/>
      <c r="J174" s="56"/>
      <c r="K174" s="56"/>
      <c r="L174" s="56"/>
      <c r="M174" s="56"/>
      <c r="N174" s="68"/>
      <c r="O174" s="56"/>
      <c r="Q174" s="56"/>
      <c r="R174" s="49"/>
      <c r="S174" s="49"/>
      <c r="T174" s="49"/>
      <c r="U174" s="49"/>
      <c r="V174" s="49"/>
      <c r="W174" s="49"/>
      <c r="X174" s="56"/>
      <c r="Y174" s="50"/>
      <c r="AC174" s="238"/>
      <c r="AD174" s="238"/>
      <c r="AE174" s="238"/>
      <c r="AF174" s="238"/>
      <c r="AG174" s="238"/>
      <c r="AH174" s="238"/>
      <c r="AI174" s="238"/>
      <c r="AJ174" s="238"/>
    </row>
    <row r="175" spans="2:36" x14ac:dyDescent="0.25">
      <c r="B175" s="82"/>
      <c r="C175" s="82"/>
      <c r="D175" s="89" t="s">
        <v>431</v>
      </c>
      <c r="E175" s="89"/>
      <c r="F175" s="88"/>
      <c r="G175" s="263"/>
      <c r="H175" s="88"/>
      <c r="I175" s="88"/>
      <c r="J175" s="88"/>
      <c r="K175" s="88"/>
      <c r="L175" s="88"/>
      <c r="M175" s="88"/>
      <c r="N175" s="88"/>
      <c r="O175" s="84"/>
      <c r="Q175" s="56"/>
      <c r="R175" s="56"/>
      <c r="S175" s="56"/>
      <c r="T175" s="56"/>
      <c r="U175" s="56"/>
      <c r="V175" s="56"/>
      <c r="W175" s="56"/>
      <c r="X175" s="56"/>
      <c r="Y175" s="50"/>
      <c r="AC175" s="238"/>
      <c r="AD175" s="238"/>
      <c r="AE175" s="238"/>
      <c r="AF175" s="238"/>
      <c r="AG175" s="238"/>
      <c r="AH175" s="238"/>
      <c r="AI175" s="238"/>
      <c r="AJ175" s="238"/>
    </row>
    <row r="176" spans="2:36" x14ac:dyDescent="0.25">
      <c r="B176" s="82"/>
      <c r="C176" s="82"/>
      <c r="D176" s="264" t="s">
        <v>433</v>
      </c>
      <c r="E176" s="89"/>
      <c r="F176" s="88"/>
      <c r="G176" s="263"/>
      <c r="H176" s="88"/>
      <c r="I176" s="88"/>
      <c r="J176" s="88"/>
      <c r="K176" s="88"/>
      <c r="L176" s="88"/>
      <c r="M176" s="88"/>
      <c r="N176" s="88"/>
      <c r="O176" s="84"/>
      <c r="Q176" s="56"/>
      <c r="R176" s="56"/>
      <c r="S176" s="56"/>
      <c r="T176" s="56"/>
      <c r="U176" s="56"/>
      <c r="V176" s="56"/>
      <c r="W176" s="56"/>
      <c r="X176" s="56"/>
      <c r="Y176" s="50"/>
      <c r="AC176" s="238"/>
      <c r="AD176" s="238"/>
      <c r="AE176" s="238"/>
      <c r="AF176" s="238"/>
      <c r="AG176" s="238"/>
      <c r="AH176" s="238"/>
      <c r="AI176" s="238"/>
      <c r="AJ176" s="238"/>
    </row>
    <row r="177" spans="2:36" x14ac:dyDescent="0.25">
      <c r="B177" s="82"/>
      <c r="C177" s="82"/>
      <c r="D177" s="264" t="s">
        <v>432</v>
      </c>
      <c r="E177" s="89"/>
      <c r="F177" s="88"/>
      <c r="G177" s="263"/>
      <c r="H177" s="88"/>
      <c r="I177" s="88"/>
      <c r="J177" s="88"/>
      <c r="K177" s="88"/>
      <c r="L177" s="88"/>
      <c r="M177" s="88"/>
      <c r="N177" s="88"/>
      <c r="O177" s="84"/>
      <c r="Q177" s="56"/>
      <c r="R177" s="56"/>
      <c r="S177" s="56"/>
      <c r="T177" s="56"/>
      <c r="U177" s="56"/>
      <c r="V177" s="56"/>
      <c r="W177" s="56"/>
      <c r="X177" s="56"/>
      <c r="Y177" s="50"/>
      <c r="AC177" s="238"/>
      <c r="AD177" s="238"/>
      <c r="AE177" s="238"/>
      <c r="AF177" s="238"/>
      <c r="AG177" s="238"/>
      <c r="AH177" s="238"/>
      <c r="AI177" s="238"/>
      <c r="AJ177" s="238"/>
    </row>
    <row r="178" spans="2:36" x14ac:dyDescent="0.25">
      <c r="B178" s="82"/>
      <c r="C178" s="82"/>
      <c r="D178" s="264"/>
      <c r="E178" s="89"/>
      <c r="F178" s="88"/>
      <c r="G178" s="263"/>
      <c r="H178" s="88"/>
      <c r="I178" s="88"/>
      <c r="J178" s="88"/>
      <c r="K178" s="88"/>
      <c r="L178" s="88"/>
      <c r="M178" s="88"/>
      <c r="N178" s="71" t="s">
        <v>198</v>
      </c>
      <c r="O178" s="84"/>
      <c r="Q178" s="56"/>
      <c r="R178" s="56"/>
      <c r="S178" s="56"/>
      <c r="T178" s="56"/>
      <c r="U178" s="56"/>
      <c r="V178" s="56"/>
      <c r="W178" s="56"/>
      <c r="X178" s="56"/>
      <c r="Y178" s="50"/>
      <c r="AC178" s="238"/>
      <c r="AD178" s="238"/>
      <c r="AE178" s="238"/>
      <c r="AF178" s="238"/>
      <c r="AG178" s="238"/>
      <c r="AH178" s="238"/>
      <c r="AI178" s="238"/>
      <c r="AJ178" s="238"/>
    </row>
    <row r="179" spans="2:36" x14ac:dyDescent="0.25">
      <c r="B179" s="82"/>
      <c r="C179" s="82"/>
      <c r="D179" s="83" t="s">
        <v>90</v>
      </c>
      <c r="E179" s="287" t="s">
        <v>318</v>
      </c>
      <c r="F179" s="287"/>
      <c r="G179" s="287"/>
      <c r="H179" s="287"/>
      <c r="I179" s="88"/>
      <c r="J179" s="88"/>
      <c r="K179" s="88"/>
      <c r="L179" s="88"/>
      <c r="M179" s="88"/>
      <c r="N179" s="88"/>
      <c r="O179" s="84"/>
      <c r="Q179" s="56"/>
      <c r="R179" s="56"/>
      <c r="S179" s="56"/>
      <c r="T179" s="56"/>
      <c r="U179" s="56"/>
      <c r="V179" s="56"/>
      <c r="W179" s="56"/>
      <c r="X179" s="56"/>
      <c r="Y179" s="50"/>
      <c r="AC179" s="238"/>
      <c r="AD179" s="238"/>
      <c r="AE179" s="238"/>
      <c r="AF179" s="238"/>
      <c r="AG179" s="238"/>
      <c r="AH179" s="238"/>
      <c r="AI179" s="238"/>
      <c r="AJ179" s="238"/>
    </row>
    <row r="180" spans="2:36" x14ac:dyDescent="0.25">
      <c r="B180" s="82"/>
      <c r="C180" s="82"/>
      <c r="D180" s="84"/>
      <c r="E180" s="84"/>
      <c r="F180" s="84"/>
      <c r="G180" s="84"/>
      <c r="H180" s="84"/>
      <c r="I180" s="84"/>
      <c r="J180" s="84"/>
      <c r="K180" s="84"/>
      <c r="L180" s="84"/>
      <c r="M180" s="84"/>
      <c r="N180" s="84"/>
      <c r="O180" s="84"/>
      <c r="Q180" s="56"/>
      <c r="R180" s="49"/>
      <c r="S180" s="49"/>
      <c r="T180" s="49"/>
      <c r="U180" s="49"/>
      <c r="V180" s="49"/>
      <c r="W180" s="49"/>
      <c r="X180" s="49"/>
      <c r="Y180" s="50"/>
      <c r="AC180" s="238"/>
      <c r="AD180" s="238"/>
      <c r="AE180" s="238"/>
      <c r="AF180" s="238"/>
      <c r="AG180" s="238"/>
      <c r="AH180" s="238"/>
      <c r="AI180" s="238"/>
      <c r="AJ180" s="238"/>
    </row>
    <row r="181" spans="2:36" x14ac:dyDescent="0.25">
      <c r="B181" s="74"/>
      <c r="C181" s="75" t="s">
        <v>26</v>
      </c>
      <c r="D181" s="76" t="s">
        <v>328</v>
      </c>
      <c r="E181" s="56"/>
      <c r="F181" s="56"/>
      <c r="G181" s="56"/>
      <c r="H181" s="56"/>
      <c r="I181" s="56"/>
      <c r="J181" s="56"/>
      <c r="K181" s="56"/>
      <c r="L181" s="56"/>
      <c r="M181" s="56"/>
      <c r="N181" s="68"/>
      <c r="O181" s="56"/>
      <c r="Q181" s="56"/>
      <c r="R181" s="49"/>
      <c r="S181" s="49"/>
      <c r="T181" s="49"/>
      <c r="U181" s="49"/>
      <c r="V181" s="49"/>
      <c r="W181" s="49"/>
      <c r="X181" s="49"/>
      <c r="Y181" s="50"/>
    </row>
    <row r="182" spans="2:36" x14ac:dyDescent="0.25">
      <c r="B182" s="82"/>
      <c r="C182" s="82"/>
      <c r="D182" s="101" t="s">
        <v>316</v>
      </c>
      <c r="E182" s="102"/>
      <c r="F182" s="102"/>
      <c r="G182" s="102"/>
      <c r="H182" s="102"/>
      <c r="I182" s="102"/>
      <c r="J182" s="102"/>
      <c r="K182" s="102"/>
      <c r="L182" s="102"/>
      <c r="M182" s="102"/>
      <c r="N182" s="84"/>
      <c r="O182" s="84"/>
      <c r="Q182" s="56"/>
      <c r="R182" s="49"/>
      <c r="S182" s="49"/>
      <c r="T182" s="49"/>
      <c r="U182" s="49"/>
      <c r="V182" s="49"/>
      <c r="W182" s="49"/>
      <c r="X182" s="49"/>
      <c r="Y182" s="50"/>
    </row>
    <row r="183" spans="2:36" x14ac:dyDescent="0.25">
      <c r="B183" s="82"/>
      <c r="C183" s="82"/>
      <c r="D183" s="208" t="s">
        <v>434</v>
      </c>
      <c r="E183" s="102"/>
      <c r="F183" s="102"/>
      <c r="G183" s="102"/>
      <c r="H183" s="102"/>
      <c r="I183" s="102"/>
      <c r="J183" s="102"/>
      <c r="K183" s="102"/>
      <c r="L183" s="102"/>
      <c r="M183" s="102"/>
      <c r="N183" s="84"/>
      <c r="O183" s="84"/>
      <c r="Q183" s="56"/>
      <c r="R183" s="49"/>
      <c r="S183" s="49"/>
      <c r="T183" s="49"/>
      <c r="U183" s="49"/>
      <c r="V183" s="49"/>
      <c r="W183" s="49"/>
      <c r="X183" s="49"/>
      <c r="Y183" s="50"/>
    </row>
    <row r="184" spans="2:36" x14ac:dyDescent="0.25">
      <c r="B184" s="82"/>
      <c r="C184" s="82"/>
      <c r="D184" s="84" t="s">
        <v>317</v>
      </c>
      <c r="E184" s="87"/>
      <c r="F184" s="87"/>
      <c r="G184" s="87"/>
      <c r="H184" s="87"/>
      <c r="I184" s="84"/>
      <c r="J184" s="84"/>
      <c r="K184" s="84"/>
      <c r="L184" s="84"/>
      <c r="M184" s="84"/>
      <c r="N184" s="71" t="s">
        <v>198</v>
      </c>
      <c r="O184" s="84"/>
      <c r="Q184" s="56"/>
      <c r="R184" s="49"/>
      <c r="S184" s="49"/>
      <c r="T184" s="49"/>
      <c r="U184" s="49"/>
      <c r="V184" s="49"/>
      <c r="W184" s="49"/>
      <c r="X184" s="49"/>
      <c r="Y184" s="50"/>
    </row>
    <row r="185" spans="2:36" x14ac:dyDescent="0.25">
      <c r="B185" s="82"/>
      <c r="C185" s="82"/>
      <c r="D185" s="83" t="s">
        <v>427</v>
      </c>
      <c r="E185" s="83"/>
      <c r="F185" s="84"/>
      <c r="G185" s="87"/>
      <c r="H185" s="84"/>
      <c r="I185" s="84"/>
      <c r="J185" s="84"/>
      <c r="K185" s="84"/>
      <c r="L185" s="84"/>
      <c r="M185" s="84"/>
      <c r="N185" s="84"/>
      <c r="O185" s="84"/>
      <c r="Q185" s="56"/>
      <c r="R185" s="49"/>
      <c r="S185" s="49"/>
      <c r="T185" s="49"/>
      <c r="U185" s="49"/>
      <c r="V185" s="49"/>
      <c r="W185" s="49"/>
      <c r="X185" s="49"/>
      <c r="Y185" s="50"/>
    </row>
    <row r="186" spans="2:36" x14ac:dyDescent="0.25">
      <c r="B186" s="82"/>
      <c r="C186" s="82"/>
      <c r="D186" s="83"/>
      <c r="E186" s="83"/>
      <c r="F186" s="84"/>
      <c r="G186" s="87"/>
      <c r="H186" s="84"/>
      <c r="I186" s="84"/>
      <c r="J186" s="84"/>
      <c r="K186" s="84"/>
      <c r="L186" s="84"/>
      <c r="M186" s="84"/>
      <c r="N186" s="84"/>
      <c r="O186" s="84"/>
      <c r="Q186" s="56"/>
      <c r="R186" s="49"/>
      <c r="S186" s="49"/>
      <c r="T186" s="49"/>
      <c r="U186" s="49"/>
      <c r="V186" s="49"/>
      <c r="W186" s="49"/>
      <c r="X186" s="49"/>
      <c r="Y186" s="50"/>
    </row>
    <row r="187" spans="2:36" x14ac:dyDescent="0.25">
      <c r="B187" s="82"/>
      <c r="C187" s="82"/>
      <c r="D187" s="83" t="s">
        <v>90</v>
      </c>
      <c r="E187" s="287" t="s">
        <v>318</v>
      </c>
      <c r="F187" s="287"/>
      <c r="G187" s="287"/>
      <c r="H187" s="287"/>
      <c r="I187" s="84"/>
      <c r="J187" s="84"/>
      <c r="K187" s="84"/>
      <c r="L187" s="84"/>
      <c r="M187" s="84"/>
      <c r="N187" s="84"/>
      <c r="O187" s="84"/>
      <c r="Q187" s="56"/>
      <c r="R187" s="49"/>
      <c r="S187" s="49"/>
      <c r="T187" s="49"/>
      <c r="U187" s="49"/>
      <c r="V187" s="49"/>
      <c r="W187" s="49"/>
      <c r="X187" s="49"/>
      <c r="Y187" s="50"/>
    </row>
    <row r="188" spans="2:36" x14ac:dyDescent="0.25">
      <c r="B188" s="82"/>
      <c r="C188" s="82"/>
      <c r="D188" s="83"/>
      <c r="E188" s="83"/>
      <c r="F188" s="84"/>
      <c r="G188" s="87"/>
      <c r="H188" s="84"/>
      <c r="I188" s="84"/>
      <c r="J188" s="84"/>
      <c r="K188" s="84"/>
      <c r="L188" s="84"/>
      <c r="M188" s="84"/>
      <c r="N188" s="84"/>
      <c r="O188" s="84"/>
      <c r="Q188" s="56"/>
      <c r="R188" s="49"/>
      <c r="S188" s="49"/>
      <c r="T188" s="49"/>
      <c r="U188" s="49"/>
      <c r="V188" s="49"/>
      <c r="W188" s="49"/>
      <c r="X188" s="49"/>
      <c r="Y188" s="50"/>
    </row>
    <row r="189" spans="2:36" x14ac:dyDescent="0.25">
      <c r="B189" s="74"/>
      <c r="C189" s="75" t="s">
        <v>28</v>
      </c>
      <c r="D189" s="76" t="s">
        <v>435</v>
      </c>
      <c r="E189" s="56"/>
      <c r="F189" s="56"/>
      <c r="G189" s="56"/>
      <c r="H189" s="56"/>
      <c r="I189" s="56"/>
      <c r="J189" s="56"/>
      <c r="K189" s="56"/>
      <c r="L189" s="56"/>
      <c r="M189" s="56"/>
      <c r="N189" s="68"/>
      <c r="O189" s="56"/>
      <c r="Q189" s="56"/>
      <c r="R189" s="49"/>
      <c r="S189" s="49"/>
      <c r="T189" s="49"/>
      <c r="U189" s="49"/>
      <c r="V189" s="49"/>
      <c r="W189" s="49"/>
      <c r="X189" s="49"/>
      <c r="Y189" s="50"/>
    </row>
    <row r="190" spans="2:36" x14ac:dyDescent="0.25">
      <c r="B190" s="82"/>
      <c r="C190" s="82"/>
      <c r="D190" s="83"/>
      <c r="E190" s="83"/>
      <c r="F190" s="84"/>
      <c r="G190" s="87"/>
      <c r="H190" s="84"/>
      <c r="I190" s="84"/>
      <c r="J190" s="84"/>
      <c r="K190" s="84"/>
      <c r="L190" s="84"/>
      <c r="M190" s="84"/>
      <c r="N190" s="84"/>
      <c r="O190" s="84"/>
      <c r="Q190" s="56"/>
      <c r="R190" s="49"/>
      <c r="S190" s="49"/>
      <c r="T190" s="49"/>
      <c r="U190" s="49"/>
      <c r="V190" s="49"/>
      <c r="W190" s="49"/>
      <c r="X190" s="49"/>
      <c r="Y190" s="50"/>
    </row>
    <row r="191" spans="2:36" x14ac:dyDescent="0.25">
      <c r="B191" s="82"/>
      <c r="C191" s="82"/>
      <c r="D191" s="83" t="s">
        <v>90</v>
      </c>
      <c r="E191" s="287" t="s">
        <v>318</v>
      </c>
      <c r="F191" s="287"/>
      <c r="G191" s="287"/>
      <c r="H191" s="287"/>
      <c r="I191" s="84"/>
      <c r="J191" s="84"/>
      <c r="K191" s="84"/>
      <c r="L191" s="84"/>
      <c r="M191" s="84"/>
      <c r="N191" s="71" t="s">
        <v>198</v>
      </c>
      <c r="O191" s="84"/>
      <c r="Q191" s="56"/>
      <c r="R191" s="49"/>
      <c r="S191" s="49"/>
      <c r="T191" s="49"/>
      <c r="U191" s="49"/>
      <c r="V191" s="49"/>
      <c r="W191" s="49"/>
      <c r="X191" s="49"/>
      <c r="Y191" s="50"/>
    </row>
    <row r="192" spans="2:36" x14ac:dyDescent="0.25">
      <c r="B192" s="82"/>
      <c r="C192" s="82"/>
      <c r="D192" s="84"/>
      <c r="E192" s="84"/>
      <c r="F192" s="84"/>
      <c r="G192" s="84"/>
      <c r="H192" s="84"/>
      <c r="I192" s="84"/>
      <c r="J192" s="84"/>
      <c r="K192" s="84"/>
      <c r="L192" s="84"/>
      <c r="M192" s="84"/>
      <c r="N192" s="84"/>
      <c r="O192" s="84"/>
      <c r="Q192" s="56"/>
      <c r="R192" s="49"/>
      <c r="S192" s="49"/>
      <c r="T192" s="49"/>
      <c r="U192" s="49"/>
      <c r="V192" s="49"/>
      <c r="W192" s="49"/>
      <c r="X192" s="49"/>
      <c r="Y192" s="50"/>
    </row>
    <row r="193" spans="1:25" x14ac:dyDescent="0.25">
      <c r="B193" s="74"/>
      <c r="C193" s="75" t="s">
        <v>29</v>
      </c>
      <c r="D193" s="76" t="s">
        <v>436</v>
      </c>
      <c r="E193" s="56"/>
      <c r="F193" s="56"/>
      <c r="G193" s="56"/>
      <c r="H193" s="56"/>
      <c r="I193" s="56"/>
      <c r="J193" s="56"/>
      <c r="K193" s="56"/>
      <c r="L193" s="56"/>
      <c r="M193" s="56"/>
      <c r="N193" s="68"/>
      <c r="O193" s="56"/>
      <c r="Q193" s="56"/>
      <c r="R193" s="73"/>
      <c r="S193" s="73"/>
      <c r="T193" s="73"/>
      <c r="U193" s="73"/>
      <c r="V193" s="73"/>
      <c r="W193" s="73"/>
      <c r="X193" s="73"/>
      <c r="Y193" s="50"/>
    </row>
    <row r="194" spans="1:25" x14ac:dyDescent="0.25">
      <c r="B194" s="82"/>
      <c r="C194" s="82"/>
      <c r="D194" s="265" t="s">
        <v>437</v>
      </c>
      <c r="E194" s="263"/>
      <c r="F194" s="263"/>
      <c r="G194" s="263"/>
      <c r="H194" s="263"/>
      <c r="I194" s="88"/>
      <c r="J194" s="263"/>
      <c r="K194" s="263"/>
      <c r="L194" s="263"/>
      <c r="M194" s="263"/>
      <c r="N194" s="88"/>
      <c r="O194" s="84"/>
      <c r="Q194" s="56"/>
      <c r="R194" s="49"/>
      <c r="S194" s="73"/>
      <c r="T194" s="73"/>
      <c r="U194" s="73"/>
      <c r="V194" s="73"/>
      <c r="W194" s="73"/>
      <c r="X194" s="73"/>
      <c r="Y194" s="50"/>
    </row>
    <row r="195" spans="1:25" x14ac:dyDescent="0.25">
      <c r="B195" s="82"/>
      <c r="C195" s="82"/>
      <c r="D195" s="265" t="s">
        <v>438</v>
      </c>
      <c r="E195" s="263"/>
      <c r="F195" s="263"/>
      <c r="G195" s="263"/>
      <c r="H195" s="263"/>
      <c r="I195" s="88"/>
      <c r="J195" s="263"/>
      <c r="K195" s="263"/>
      <c r="L195" s="263"/>
      <c r="M195" s="263"/>
      <c r="N195" s="88"/>
      <c r="O195" s="84"/>
      <c r="Q195" s="56"/>
      <c r="R195" s="49"/>
      <c r="S195" s="73"/>
      <c r="T195" s="73"/>
      <c r="U195" s="73"/>
      <c r="V195" s="73"/>
      <c r="W195" s="73"/>
      <c r="X195" s="73"/>
      <c r="Y195" s="50"/>
    </row>
    <row r="196" spans="1:25" x14ac:dyDescent="0.25">
      <c r="B196" s="82"/>
      <c r="C196" s="82"/>
      <c r="D196" s="265" t="s">
        <v>440</v>
      </c>
      <c r="E196" s="263"/>
      <c r="F196" s="263"/>
      <c r="G196" s="263"/>
      <c r="H196" s="263"/>
      <c r="I196" s="88"/>
      <c r="J196" s="263"/>
      <c r="K196" s="263"/>
      <c r="L196" s="263"/>
      <c r="M196" s="263"/>
      <c r="N196" s="88"/>
      <c r="O196" s="84"/>
      <c r="Q196" s="56"/>
      <c r="R196" s="49"/>
      <c r="S196" s="73"/>
      <c r="T196" s="73"/>
      <c r="U196" s="73"/>
      <c r="V196" s="73"/>
      <c r="W196" s="73"/>
      <c r="X196" s="73"/>
      <c r="Y196" s="50"/>
    </row>
    <row r="197" spans="1:25" x14ac:dyDescent="0.25">
      <c r="B197" s="82"/>
      <c r="C197" s="82"/>
      <c r="D197" s="88" t="s">
        <v>439</v>
      </c>
      <c r="E197" s="263"/>
      <c r="F197" s="263"/>
      <c r="G197" s="263"/>
      <c r="H197" s="263"/>
      <c r="I197" s="88"/>
      <c r="J197" s="263"/>
      <c r="K197" s="263"/>
      <c r="L197" s="263"/>
      <c r="M197" s="263"/>
      <c r="N197" s="88"/>
      <c r="O197" s="84"/>
      <c r="Q197" s="56"/>
      <c r="R197" s="49"/>
      <c r="S197" s="73"/>
      <c r="T197" s="73"/>
      <c r="U197" s="73"/>
      <c r="V197" s="73"/>
      <c r="W197" s="73"/>
      <c r="X197" s="73"/>
      <c r="Y197" s="50"/>
    </row>
    <row r="198" spans="1:25" x14ac:dyDescent="0.25">
      <c r="B198" s="82"/>
      <c r="C198" s="82"/>
      <c r="D198" s="84"/>
      <c r="E198" s="87"/>
      <c r="F198" s="87"/>
      <c r="G198" s="87"/>
      <c r="H198" s="87"/>
      <c r="I198" s="84"/>
      <c r="J198" s="87"/>
      <c r="K198" s="87"/>
      <c r="L198" s="87"/>
      <c r="M198" s="87"/>
      <c r="N198" s="84"/>
      <c r="O198" s="84"/>
      <c r="Q198" s="56"/>
      <c r="R198" s="49"/>
      <c r="S198" s="73"/>
      <c r="T198" s="73"/>
      <c r="U198" s="73"/>
      <c r="V198" s="73"/>
      <c r="W198" s="73"/>
      <c r="X198" s="73"/>
      <c r="Y198" s="50"/>
    </row>
    <row r="199" spans="1:25" x14ac:dyDescent="0.25">
      <c r="B199" s="82"/>
      <c r="C199" s="82"/>
      <c r="D199" s="83" t="s">
        <v>90</v>
      </c>
      <c r="E199" s="287" t="s">
        <v>318</v>
      </c>
      <c r="F199" s="287"/>
      <c r="G199" s="287"/>
      <c r="H199" s="287"/>
      <c r="I199" s="84" t="s">
        <v>89</v>
      </c>
      <c r="J199" s="84"/>
      <c r="K199" s="287" t="s">
        <v>372</v>
      </c>
      <c r="L199" s="287"/>
      <c r="M199" s="287"/>
      <c r="N199" s="71" t="s">
        <v>198</v>
      </c>
      <c r="O199" s="84"/>
      <c r="Q199" s="56"/>
      <c r="R199" s="49"/>
      <c r="S199" s="50"/>
      <c r="T199" s="50"/>
      <c r="U199" s="50"/>
      <c r="V199" s="50"/>
      <c r="W199" s="50"/>
      <c r="X199" s="50"/>
      <c r="Y199" s="50"/>
    </row>
    <row r="200" spans="1:25" x14ac:dyDescent="0.25">
      <c r="B200" s="82"/>
      <c r="C200" s="82"/>
      <c r="D200" s="84"/>
      <c r="E200" s="84"/>
      <c r="F200" s="84"/>
      <c r="G200" s="84"/>
      <c r="H200" s="84"/>
      <c r="I200" s="84"/>
      <c r="J200" s="84"/>
      <c r="K200" s="84"/>
      <c r="L200" s="84"/>
      <c r="M200" s="84"/>
      <c r="N200" s="84"/>
      <c r="O200" s="84"/>
      <c r="Q200" s="73"/>
      <c r="R200" s="49"/>
      <c r="S200" s="49"/>
      <c r="T200" s="49"/>
      <c r="U200" s="49"/>
      <c r="V200" s="49"/>
      <c r="W200" s="49"/>
      <c r="X200" s="49"/>
      <c r="Y200" s="50"/>
    </row>
    <row r="201" spans="1:25" x14ac:dyDescent="0.25">
      <c r="B201" s="74"/>
      <c r="C201" s="75" t="s">
        <v>30</v>
      </c>
      <c r="D201" s="76" t="s">
        <v>441</v>
      </c>
      <c r="E201" s="56"/>
      <c r="F201" s="56"/>
      <c r="G201" s="56"/>
      <c r="H201" s="56"/>
      <c r="I201" s="56"/>
      <c r="J201" s="56"/>
      <c r="K201" s="56"/>
      <c r="L201" s="56"/>
      <c r="M201" s="56"/>
      <c r="N201" s="68"/>
      <c r="O201" s="56"/>
      <c r="Q201" s="73"/>
      <c r="R201" s="49"/>
      <c r="S201" s="49"/>
      <c r="T201" s="49"/>
      <c r="U201" s="49"/>
      <c r="V201" s="49"/>
      <c r="W201" s="49"/>
      <c r="X201" s="49"/>
      <c r="Y201" s="50"/>
    </row>
    <row r="202" spans="1:25" x14ac:dyDescent="0.25">
      <c r="B202" s="82"/>
      <c r="C202" s="82"/>
      <c r="D202" s="84"/>
      <c r="E202" s="87"/>
      <c r="F202" s="87"/>
      <c r="G202" s="87"/>
      <c r="H202" s="87"/>
      <c r="I202" s="84"/>
      <c r="J202" s="233"/>
      <c r="K202" s="233"/>
      <c r="L202" s="233"/>
      <c r="M202" s="84"/>
      <c r="N202" s="84"/>
      <c r="O202" s="84"/>
      <c r="Q202" s="50"/>
      <c r="R202" s="49"/>
      <c r="S202" s="49"/>
      <c r="T202" s="49"/>
      <c r="U202" s="49"/>
      <c r="V202" s="49"/>
      <c r="W202" s="49"/>
      <c r="X202" s="49"/>
      <c r="Y202" s="50"/>
    </row>
    <row r="203" spans="1:25" x14ac:dyDescent="0.25">
      <c r="B203" s="82"/>
      <c r="C203" s="82"/>
      <c r="D203" s="83" t="s">
        <v>90</v>
      </c>
      <c r="E203" s="287" t="s">
        <v>318</v>
      </c>
      <c r="F203" s="287"/>
      <c r="G203" s="287"/>
      <c r="H203" s="287"/>
      <c r="I203" s="84"/>
      <c r="J203" s="84" t="s">
        <v>89</v>
      </c>
      <c r="K203" s="87" t="s">
        <v>136</v>
      </c>
      <c r="L203" s="84"/>
      <c r="M203" s="84"/>
      <c r="N203" s="71" t="s">
        <v>198</v>
      </c>
      <c r="O203" s="84"/>
      <c r="Q203" s="50"/>
      <c r="R203" s="50"/>
      <c r="S203" s="50"/>
      <c r="T203" s="50"/>
      <c r="U203" s="50"/>
      <c r="V203" s="50"/>
      <c r="W203" s="50"/>
      <c r="X203" s="50"/>
      <c r="Y203" s="50"/>
    </row>
    <row r="204" spans="1:25" x14ac:dyDescent="0.25">
      <c r="B204" s="82"/>
      <c r="C204" s="82"/>
      <c r="D204" s="84"/>
      <c r="E204" s="84"/>
      <c r="F204" s="84"/>
      <c r="G204" s="84"/>
      <c r="H204" s="84"/>
      <c r="I204" s="84"/>
      <c r="J204" s="84"/>
      <c r="K204" s="84"/>
      <c r="L204" s="84"/>
      <c r="M204" s="84"/>
      <c r="N204" s="84"/>
      <c r="O204" s="84"/>
      <c r="Q204" s="50"/>
      <c r="R204" s="73"/>
      <c r="S204" s="50"/>
      <c r="T204" s="50"/>
      <c r="U204" s="50"/>
      <c r="V204" s="50"/>
      <c r="W204" s="50"/>
      <c r="X204" s="50"/>
      <c r="Y204" s="50"/>
    </row>
    <row r="205" spans="1:25" x14ac:dyDescent="0.25">
      <c r="B205" s="82"/>
      <c r="C205" s="82"/>
      <c r="D205" s="84"/>
      <c r="E205" s="84"/>
      <c r="F205" s="84"/>
      <c r="G205" s="84"/>
      <c r="H205" s="84"/>
      <c r="I205" s="84"/>
      <c r="J205" s="84"/>
      <c r="K205" s="84"/>
      <c r="L205" s="84"/>
      <c r="M205" s="78" t="s">
        <v>647</v>
      </c>
      <c r="N205" s="105">
        <f>COUNTIFS(N174:N201, "NC")</f>
        <v>0</v>
      </c>
      <c r="O205" s="84"/>
      <c r="Q205" s="50"/>
      <c r="R205" s="73"/>
      <c r="S205" s="50"/>
      <c r="T205" s="50"/>
      <c r="U205" s="50"/>
      <c r="V205" s="50"/>
      <c r="W205" s="50"/>
      <c r="X205" s="50"/>
      <c r="Y205" s="50"/>
    </row>
    <row r="206" spans="1:25" x14ac:dyDescent="0.25">
      <c r="B206" s="82"/>
      <c r="C206" s="82"/>
      <c r="D206" s="84"/>
      <c r="E206" s="84"/>
      <c r="F206" s="84"/>
      <c r="G206" s="84"/>
      <c r="H206" s="84"/>
      <c r="I206" s="84"/>
      <c r="J206" s="84"/>
      <c r="K206" s="84"/>
      <c r="L206" s="84"/>
      <c r="M206" s="84"/>
      <c r="N206" s="84"/>
      <c r="O206" s="84"/>
      <c r="Q206" s="50"/>
      <c r="R206" s="50"/>
      <c r="S206" s="50"/>
      <c r="T206" s="50"/>
      <c r="U206" s="50"/>
      <c r="V206" s="50"/>
      <c r="W206" s="50"/>
      <c r="X206" s="50"/>
      <c r="Y206" s="50"/>
    </row>
    <row r="207" spans="1:25" s="44" customFormat="1" x14ac:dyDescent="0.25">
      <c r="A207" s="43"/>
      <c r="B207" s="43"/>
      <c r="C207" s="43"/>
    </row>
    <row r="208" spans="1:25" x14ac:dyDescent="0.25">
      <c r="B208" s="82"/>
      <c r="C208" s="84"/>
      <c r="D208" s="84"/>
      <c r="E208" s="84"/>
      <c r="F208" s="84"/>
      <c r="G208" s="84"/>
      <c r="H208" s="84"/>
      <c r="I208" s="84"/>
      <c r="J208" s="84"/>
      <c r="K208" s="84"/>
      <c r="L208" s="84"/>
      <c r="M208" s="84"/>
      <c r="N208" s="84"/>
      <c r="O208" s="84"/>
      <c r="Q208" s="49"/>
      <c r="R208" s="49"/>
      <c r="S208" s="49"/>
      <c r="T208" s="49"/>
      <c r="U208" s="49"/>
      <c r="V208" s="49"/>
      <c r="W208" s="49"/>
      <c r="X208" s="49"/>
      <c r="Y208" s="50"/>
    </row>
    <row r="209" spans="2:28" ht="18.75" x14ac:dyDescent="0.3">
      <c r="B209" s="82"/>
      <c r="C209" s="82"/>
      <c r="D209" s="95" t="s">
        <v>27</v>
      </c>
      <c r="E209" s="84"/>
      <c r="F209" s="84"/>
      <c r="G209" s="84"/>
      <c r="H209" s="84"/>
      <c r="I209" s="84"/>
      <c r="J209" s="84"/>
      <c r="K209" s="84"/>
      <c r="L209" s="84"/>
      <c r="M209" s="84"/>
      <c r="N209" s="84"/>
      <c r="O209" s="84"/>
      <c r="Q209" s="49"/>
      <c r="R209" s="53" t="s">
        <v>126</v>
      </c>
      <c r="S209" s="49"/>
      <c r="T209" s="49"/>
      <c r="U209" s="49"/>
      <c r="V209" s="49"/>
      <c r="W209" s="49"/>
      <c r="X209" s="49"/>
      <c r="Y209" s="50"/>
    </row>
    <row r="210" spans="2:28" ht="18.75" x14ac:dyDescent="0.3">
      <c r="B210" s="82"/>
      <c r="C210" s="82"/>
      <c r="D210" s="95"/>
      <c r="E210" s="84"/>
      <c r="F210" s="84"/>
      <c r="G210" s="84"/>
      <c r="H210" s="84"/>
      <c r="I210" s="84"/>
      <c r="J210" s="84"/>
      <c r="K210" s="84"/>
      <c r="L210" s="84"/>
      <c r="M210" s="84"/>
      <c r="N210" s="84"/>
      <c r="O210" s="84"/>
      <c r="Q210" s="49"/>
      <c r="R210" s="53" t="s">
        <v>127</v>
      </c>
      <c r="S210" s="49"/>
      <c r="T210" s="49"/>
      <c r="U210" s="49"/>
      <c r="V210" s="49"/>
      <c r="W210" s="49"/>
      <c r="X210" s="49"/>
      <c r="Y210" s="50"/>
    </row>
    <row r="211" spans="2:28" ht="18.75" x14ac:dyDescent="0.3">
      <c r="B211" s="74"/>
      <c r="C211" s="75" t="s">
        <v>239</v>
      </c>
      <c r="D211" s="76" t="s">
        <v>442</v>
      </c>
      <c r="E211" s="56"/>
      <c r="F211" s="56"/>
      <c r="G211" s="56"/>
      <c r="H211" s="56"/>
      <c r="I211" s="56"/>
      <c r="J211" s="56"/>
      <c r="K211" s="56"/>
      <c r="L211" s="56"/>
      <c r="M211" s="56"/>
      <c r="N211" s="100"/>
      <c r="O211" s="56"/>
      <c r="Q211" s="49"/>
      <c r="R211" s="53"/>
      <c r="S211" s="49"/>
      <c r="T211" s="49"/>
      <c r="U211" s="49"/>
      <c r="V211" s="49"/>
      <c r="W211" s="49"/>
      <c r="X211" s="49"/>
      <c r="Y211" s="50"/>
    </row>
    <row r="212" spans="2:28" x14ac:dyDescent="0.25">
      <c r="B212" s="82"/>
      <c r="C212" s="82"/>
      <c r="D212" s="210" t="s">
        <v>443</v>
      </c>
      <c r="E212" s="84"/>
      <c r="F212" s="84"/>
      <c r="G212" s="84"/>
      <c r="H212" s="84"/>
      <c r="I212" s="84"/>
      <c r="J212" s="84"/>
      <c r="K212" s="84"/>
      <c r="L212" s="84"/>
      <c r="M212" s="84"/>
      <c r="N212" s="84"/>
      <c r="O212" s="84"/>
      <c r="Q212" s="49"/>
      <c r="R212" s="56" t="s">
        <v>591</v>
      </c>
      <c r="S212" s="49"/>
      <c r="T212" s="49"/>
      <c r="U212" s="49"/>
      <c r="V212" s="49"/>
      <c r="W212" s="49"/>
      <c r="X212" s="49"/>
      <c r="Y212" s="50"/>
    </row>
    <row r="213" spans="2:28" x14ac:dyDescent="0.25">
      <c r="B213" s="82"/>
      <c r="C213" s="82"/>
      <c r="D213" s="264" t="s">
        <v>444</v>
      </c>
      <c r="E213" s="84"/>
      <c r="F213" s="84"/>
      <c r="G213" s="84"/>
      <c r="H213" s="84"/>
      <c r="I213" s="84"/>
      <c r="J213" s="84"/>
      <c r="K213" s="84"/>
      <c r="L213" s="84"/>
      <c r="M213" s="84"/>
      <c r="N213" s="84"/>
      <c r="O213" s="84"/>
      <c r="Q213" s="49"/>
      <c r="R213" s="56" t="s">
        <v>325</v>
      </c>
      <c r="S213" s="49"/>
      <c r="T213" s="49"/>
      <c r="U213" s="49"/>
      <c r="V213" s="49"/>
      <c r="W213" s="49"/>
      <c r="X213" s="49"/>
      <c r="Y213" s="50"/>
      <c r="AB213" s="191" t="s">
        <v>117</v>
      </c>
    </row>
    <row r="214" spans="2:28" x14ac:dyDescent="0.25">
      <c r="B214" s="82"/>
      <c r="C214" s="82"/>
      <c r="D214" s="264"/>
      <c r="E214" s="84"/>
      <c r="F214" s="84"/>
      <c r="G214" s="84"/>
      <c r="H214" s="84"/>
      <c r="I214" s="84"/>
      <c r="J214" s="84"/>
      <c r="K214" s="84"/>
      <c r="L214" s="84"/>
      <c r="M214" s="84"/>
      <c r="N214" s="71" t="s">
        <v>198</v>
      </c>
      <c r="O214" s="84"/>
      <c r="Q214" s="49"/>
      <c r="R214" s="56" t="s">
        <v>326</v>
      </c>
      <c r="S214" s="49"/>
      <c r="T214" s="49"/>
      <c r="U214" s="49"/>
      <c r="V214" s="49"/>
      <c r="W214" s="49"/>
      <c r="X214" s="49"/>
      <c r="Y214" s="50"/>
      <c r="AB214" s="191"/>
    </row>
    <row r="215" spans="2:28" ht="18.75" x14ac:dyDescent="0.3">
      <c r="B215" s="82"/>
      <c r="C215" s="82"/>
      <c r="D215" s="83" t="s">
        <v>90</v>
      </c>
      <c r="E215" s="287" t="s">
        <v>319</v>
      </c>
      <c r="F215" s="287"/>
      <c r="G215" s="287"/>
      <c r="H215" s="287"/>
      <c r="I215" s="84"/>
      <c r="J215" s="84"/>
      <c r="K215" s="84"/>
      <c r="L215" s="84"/>
      <c r="M215" s="78" t="s">
        <v>614</v>
      </c>
      <c r="N215" s="84"/>
      <c r="O215" s="84"/>
      <c r="Q215" s="49"/>
      <c r="R215" s="53"/>
      <c r="S215" s="49"/>
      <c r="T215" s="49"/>
      <c r="U215" s="49"/>
      <c r="V215" s="49"/>
      <c r="W215" s="49"/>
      <c r="X215" s="49"/>
      <c r="Y215" s="50"/>
      <c r="AB215" s="191"/>
    </row>
    <row r="216" spans="2:28" x14ac:dyDescent="0.25">
      <c r="B216" s="82"/>
      <c r="C216" s="82"/>
      <c r="D216" s="83"/>
      <c r="E216" s="224"/>
      <c r="F216" s="87"/>
      <c r="G216" s="87"/>
      <c r="H216" s="87"/>
      <c r="I216" s="84"/>
      <c r="J216" s="84"/>
      <c r="K216" s="84"/>
      <c r="L216" s="84"/>
      <c r="M216" s="84"/>
      <c r="N216" s="84"/>
      <c r="O216" s="84"/>
      <c r="Q216" s="49"/>
      <c r="R216" s="222" t="s">
        <v>595</v>
      </c>
      <c r="S216" s="73"/>
      <c r="T216" s="73"/>
      <c r="U216" s="73"/>
      <c r="V216" s="73"/>
      <c r="W216" s="73"/>
      <c r="X216" s="73"/>
      <c r="Y216" s="50"/>
      <c r="AB216" s="191"/>
    </row>
    <row r="217" spans="2:28" x14ac:dyDescent="0.25">
      <c r="B217" s="96"/>
      <c r="C217" s="97" t="s">
        <v>240</v>
      </c>
      <c r="D217" s="98" t="s">
        <v>445</v>
      </c>
      <c r="E217" s="99"/>
      <c r="F217" s="99"/>
      <c r="G217" s="99"/>
      <c r="H217" s="99"/>
      <c r="I217" s="99"/>
      <c r="J217" s="99"/>
      <c r="K217" s="99"/>
      <c r="L217" s="99"/>
      <c r="M217" s="99"/>
      <c r="N217" s="100"/>
      <c r="O217" s="99"/>
      <c r="Q217" s="49"/>
      <c r="R217" s="222" t="s">
        <v>592</v>
      </c>
      <c r="S217" s="73"/>
      <c r="T217" s="73"/>
      <c r="U217" s="73"/>
      <c r="V217" s="73"/>
      <c r="W217" s="73"/>
      <c r="X217" s="73"/>
      <c r="Y217" s="50"/>
      <c r="AB217" s="191" t="s">
        <v>118</v>
      </c>
    </row>
    <row r="218" spans="2:28" x14ac:dyDescent="0.25">
      <c r="B218" s="82"/>
      <c r="C218" s="82"/>
      <c r="D218" s="89" t="s">
        <v>446</v>
      </c>
      <c r="E218" s="84"/>
      <c r="F218" s="84"/>
      <c r="G218" s="84"/>
      <c r="H218" s="84"/>
      <c r="I218" s="84"/>
      <c r="J218" s="84"/>
      <c r="K218" s="84"/>
      <c r="L218" s="84"/>
      <c r="M218" s="84"/>
      <c r="N218" s="84"/>
      <c r="O218" s="84"/>
      <c r="Q218" s="49"/>
      <c r="R218" s="222" t="s">
        <v>593</v>
      </c>
      <c r="S218" s="73"/>
      <c r="T218" s="73"/>
      <c r="U218" s="73"/>
      <c r="V218" s="73"/>
      <c r="W218" s="73"/>
      <c r="X218" s="73"/>
      <c r="Y218" s="50"/>
      <c r="AB218" s="191" t="s">
        <v>123</v>
      </c>
    </row>
    <row r="219" spans="2:28" x14ac:dyDescent="0.25">
      <c r="B219" s="82"/>
      <c r="C219" s="82"/>
      <c r="D219" s="209" t="s">
        <v>257</v>
      </c>
      <c r="E219" s="102"/>
      <c r="F219" s="102"/>
      <c r="G219" s="102"/>
      <c r="H219" s="102"/>
      <c r="I219" s="102"/>
      <c r="J219" s="102"/>
      <c r="K219" s="102"/>
      <c r="L219" s="102"/>
      <c r="M219" s="102"/>
      <c r="N219" s="71" t="s">
        <v>198</v>
      </c>
      <c r="O219" s="84"/>
      <c r="Q219" s="49"/>
      <c r="R219" s="222" t="s">
        <v>594</v>
      </c>
      <c r="S219" s="73"/>
      <c r="T219" s="73"/>
      <c r="U219" s="73"/>
      <c r="V219" s="73"/>
      <c r="W219" s="73"/>
      <c r="X219" s="73"/>
      <c r="Y219" s="50"/>
    </row>
    <row r="220" spans="2:28" x14ac:dyDescent="0.25">
      <c r="B220" s="82"/>
      <c r="C220" s="82"/>
      <c r="D220" s="209" t="s">
        <v>258</v>
      </c>
      <c r="E220" s="102"/>
      <c r="F220" s="102"/>
      <c r="G220" s="102"/>
      <c r="H220" s="102"/>
      <c r="I220" s="102"/>
      <c r="J220" s="102"/>
      <c r="K220" s="102"/>
      <c r="L220" s="102"/>
      <c r="M220" s="102"/>
      <c r="N220" s="211"/>
      <c r="O220" s="84"/>
      <c r="Q220" s="49"/>
      <c r="R220" s="50"/>
      <c r="S220" s="50"/>
      <c r="T220" s="50"/>
      <c r="U220" s="50"/>
      <c r="V220" s="50"/>
      <c r="W220" s="50"/>
      <c r="X220" s="50"/>
      <c r="Y220" s="50"/>
    </row>
    <row r="221" spans="2:28" x14ac:dyDescent="0.25">
      <c r="B221" s="82"/>
      <c r="C221" s="82"/>
      <c r="D221" s="84"/>
      <c r="E221" s="87"/>
      <c r="F221" s="87"/>
      <c r="G221" s="87"/>
      <c r="H221" s="87"/>
      <c r="I221" s="84"/>
      <c r="J221" s="84"/>
      <c r="K221" s="84"/>
      <c r="L221" s="84"/>
      <c r="M221" s="84"/>
      <c r="N221" s="84"/>
      <c r="O221" s="84"/>
      <c r="Q221" s="49"/>
      <c r="R221" s="73" t="s">
        <v>456</v>
      </c>
      <c r="S221" s="50"/>
      <c r="T221" s="50"/>
      <c r="U221" s="50"/>
      <c r="V221" s="50"/>
      <c r="W221" s="50"/>
      <c r="X221" s="50"/>
      <c r="Y221" s="50"/>
    </row>
    <row r="222" spans="2:28" x14ac:dyDescent="0.25">
      <c r="B222" s="82"/>
      <c r="C222" s="82"/>
      <c r="D222" s="83" t="s">
        <v>90</v>
      </c>
      <c r="E222" s="287" t="s">
        <v>319</v>
      </c>
      <c r="F222" s="287"/>
      <c r="G222" s="287"/>
      <c r="H222" s="287"/>
      <c r="I222" s="84"/>
      <c r="J222" s="84"/>
      <c r="K222" s="84"/>
      <c r="L222" s="84"/>
      <c r="M222" s="78" t="s">
        <v>612</v>
      </c>
      <c r="N222" s="285"/>
      <c r="O222" s="84"/>
      <c r="Q222" s="49"/>
      <c r="R222" s="73" t="s">
        <v>457</v>
      </c>
      <c r="S222" s="50"/>
      <c r="T222" s="50"/>
      <c r="U222" s="50"/>
      <c r="V222" s="50"/>
      <c r="W222" s="50"/>
      <c r="X222" s="50"/>
      <c r="Y222" s="50"/>
    </row>
    <row r="223" spans="2:28" x14ac:dyDescent="0.25">
      <c r="B223" s="82"/>
      <c r="C223" s="82"/>
      <c r="D223" s="88"/>
      <c r="E223" s="84"/>
      <c r="F223" s="84"/>
      <c r="G223" s="84"/>
      <c r="H223" s="84"/>
      <c r="I223" s="84"/>
      <c r="J223" s="84"/>
      <c r="K223" s="84"/>
      <c r="L223" s="84"/>
      <c r="M223" s="84"/>
      <c r="N223" s="84"/>
      <c r="O223" s="84"/>
      <c r="Q223" s="50"/>
      <c r="R223" s="56" t="s">
        <v>225</v>
      </c>
      <c r="S223" s="49"/>
      <c r="T223" s="49"/>
      <c r="U223" s="49"/>
      <c r="V223" s="49"/>
      <c r="W223" s="49"/>
      <c r="X223" s="49"/>
      <c r="Y223" s="49"/>
    </row>
    <row r="224" spans="2:28" x14ac:dyDescent="0.25">
      <c r="B224" s="166"/>
      <c r="C224" s="166"/>
      <c r="D224" s="46"/>
      <c r="E224" s="46"/>
      <c r="F224" s="46"/>
      <c r="G224" s="46"/>
      <c r="H224" s="46"/>
      <c r="I224" s="46"/>
      <c r="J224" s="46"/>
      <c r="K224" s="46"/>
      <c r="L224" s="46"/>
      <c r="M224" s="46"/>
      <c r="N224" s="46"/>
      <c r="O224" s="46"/>
      <c r="Q224" s="50"/>
      <c r="R224" s="56" t="s">
        <v>133</v>
      </c>
      <c r="S224" s="49"/>
      <c r="T224" s="49"/>
      <c r="U224" s="49"/>
      <c r="V224" s="49"/>
      <c r="W224" s="49"/>
      <c r="X224" s="49"/>
      <c r="Y224" s="49"/>
    </row>
    <row r="225" spans="1:25" x14ac:dyDescent="0.25">
      <c r="B225" s="74"/>
      <c r="C225" s="75" t="s">
        <v>321</v>
      </c>
      <c r="D225" s="76" t="s">
        <v>241</v>
      </c>
      <c r="E225" s="56"/>
      <c r="F225" s="56"/>
      <c r="G225" s="56"/>
      <c r="H225" s="56"/>
      <c r="I225" s="56"/>
      <c r="J225" s="56"/>
      <c r="K225" s="56"/>
      <c r="L225" s="56"/>
      <c r="M225" s="56"/>
      <c r="N225" s="68"/>
      <c r="O225" s="56"/>
      <c r="Q225" s="50"/>
      <c r="R225" s="49"/>
      <c r="S225" s="49"/>
      <c r="T225" s="49"/>
      <c r="U225" s="49"/>
      <c r="V225" s="49"/>
      <c r="W225" s="49"/>
      <c r="X225" s="49"/>
      <c r="Y225" s="49"/>
    </row>
    <row r="226" spans="1:25" x14ac:dyDescent="0.25">
      <c r="B226" s="189"/>
      <c r="C226" s="82"/>
      <c r="D226" s="228" t="s">
        <v>447</v>
      </c>
      <c r="E226" s="84"/>
      <c r="F226" s="84"/>
      <c r="G226" s="84"/>
      <c r="H226" s="84"/>
      <c r="I226" s="84"/>
      <c r="J226" s="87"/>
      <c r="K226" s="87"/>
      <c r="L226" s="87"/>
      <c r="M226" s="84"/>
      <c r="N226" s="84"/>
      <c r="O226" s="84"/>
      <c r="Q226" s="50"/>
      <c r="R226" s="49"/>
      <c r="S226" s="49"/>
      <c r="T226" s="49"/>
      <c r="U226" s="49"/>
      <c r="V226" s="49"/>
      <c r="W226" s="49"/>
      <c r="X226" s="49"/>
      <c r="Y226" s="49"/>
    </row>
    <row r="227" spans="1:25" x14ac:dyDescent="0.25">
      <c r="B227" s="189"/>
      <c r="C227" s="82"/>
      <c r="D227" s="84"/>
      <c r="E227" s="84"/>
      <c r="F227" s="84"/>
      <c r="G227" s="84"/>
      <c r="H227" s="84"/>
      <c r="I227" s="84"/>
      <c r="J227" s="84"/>
      <c r="K227" s="84"/>
      <c r="L227" s="84"/>
      <c r="M227" s="84"/>
      <c r="N227" s="71" t="s">
        <v>198</v>
      </c>
      <c r="O227" s="84"/>
      <c r="Q227" s="50"/>
      <c r="R227" s="49"/>
      <c r="S227" s="49"/>
      <c r="T227" s="49"/>
      <c r="U227" s="49"/>
      <c r="V227" s="49"/>
      <c r="W227" s="49"/>
      <c r="X227" s="49"/>
      <c r="Y227" s="49"/>
    </row>
    <row r="228" spans="1:25" x14ac:dyDescent="0.25">
      <c r="B228" s="189"/>
      <c r="C228" s="84"/>
      <c r="D228" s="83" t="s">
        <v>90</v>
      </c>
      <c r="E228" s="287" t="s">
        <v>319</v>
      </c>
      <c r="F228" s="287"/>
      <c r="G228" s="287"/>
      <c r="H228" s="287"/>
      <c r="I228" s="84"/>
      <c r="J228" s="84"/>
      <c r="K228" s="84"/>
      <c r="L228" s="84"/>
      <c r="M228" s="84"/>
      <c r="N228" s="84"/>
      <c r="O228" s="84"/>
      <c r="Q228" s="50"/>
      <c r="R228" s="49"/>
      <c r="S228" s="49"/>
      <c r="T228" s="49"/>
      <c r="U228" s="49"/>
      <c r="V228" s="49"/>
      <c r="W228" s="49"/>
      <c r="X228" s="49"/>
      <c r="Y228" s="49"/>
    </row>
    <row r="229" spans="1:25" x14ac:dyDescent="0.25">
      <c r="B229" s="189"/>
      <c r="C229" s="84"/>
      <c r="D229" s="83"/>
      <c r="E229" s="83"/>
      <c r="F229" s="84"/>
      <c r="G229" s="87"/>
      <c r="H229" s="84"/>
      <c r="I229" s="84"/>
      <c r="J229" s="84"/>
      <c r="K229" s="300"/>
      <c r="L229" s="84"/>
      <c r="M229" s="78" t="s">
        <v>614</v>
      </c>
      <c r="N229" s="304"/>
      <c r="O229" s="84"/>
      <c r="Q229" s="50"/>
      <c r="R229" s="49"/>
      <c r="S229" s="49"/>
      <c r="T229" s="49"/>
      <c r="U229" s="49"/>
      <c r="V229" s="49"/>
      <c r="W229" s="49"/>
      <c r="X229" s="49"/>
      <c r="Y229" s="49"/>
    </row>
    <row r="230" spans="1:25" x14ac:dyDescent="0.25">
      <c r="B230" s="189"/>
      <c r="C230" s="190"/>
      <c r="D230" s="102"/>
      <c r="E230" s="86"/>
      <c r="F230" s="86"/>
      <c r="G230" s="86"/>
      <c r="H230" s="86"/>
      <c r="I230" s="86"/>
      <c r="J230" s="86"/>
      <c r="K230" s="86"/>
      <c r="L230" s="86"/>
      <c r="M230" s="86"/>
      <c r="N230" s="188"/>
      <c r="O230" s="86"/>
      <c r="Q230" s="49"/>
      <c r="R230" s="49"/>
      <c r="S230" s="49"/>
      <c r="T230" s="49"/>
      <c r="U230" s="49"/>
      <c r="V230" s="49"/>
      <c r="W230" s="49"/>
      <c r="X230" s="49"/>
      <c r="Y230" s="49"/>
    </row>
    <row r="231" spans="1:25" x14ac:dyDescent="0.25">
      <c r="B231" s="74"/>
      <c r="C231" s="75" t="s">
        <v>448</v>
      </c>
      <c r="D231" s="76" t="s">
        <v>574</v>
      </c>
      <c r="E231" s="56"/>
      <c r="F231" s="56"/>
      <c r="G231" s="56"/>
      <c r="H231" s="56"/>
      <c r="I231" s="56"/>
      <c r="J231" s="56"/>
      <c r="K231" s="56"/>
      <c r="L231" s="56"/>
      <c r="M231" s="56"/>
      <c r="N231" s="68"/>
      <c r="O231" s="56"/>
      <c r="Q231" s="49"/>
      <c r="R231" s="49"/>
      <c r="S231" s="49"/>
      <c r="T231" s="49"/>
      <c r="U231" s="49"/>
      <c r="V231" s="49"/>
      <c r="W231" s="49"/>
      <c r="X231" s="49"/>
      <c r="Y231" s="49"/>
    </row>
    <row r="232" spans="1:25" x14ac:dyDescent="0.25">
      <c r="B232" s="74"/>
      <c r="C232" s="75"/>
      <c r="D232" s="76" t="s">
        <v>575</v>
      </c>
      <c r="E232" s="56"/>
      <c r="F232" s="56"/>
      <c r="G232" s="56"/>
      <c r="H232" s="56"/>
      <c r="I232" s="56"/>
      <c r="J232" s="56"/>
      <c r="K232" s="56"/>
      <c r="L232" s="56"/>
      <c r="M232" s="56"/>
      <c r="N232" s="293"/>
      <c r="O232" s="56"/>
      <c r="Q232" s="49"/>
      <c r="R232" s="49"/>
      <c r="S232" s="49"/>
      <c r="T232" s="49"/>
      <c r="U232" s="49"/>
      <c r="V232" s="49"/>
      <c r="W232" s="49"/>
      <c r="X232" s="49"/>
      <c r="Y232" s="49"/>
    </row>
    <row r="233" spans="1:25" x14ac:dyDescent="0.25">
      <c r="B233" s="189"/>
      <c r="C233" s="82"/>
      <c r="D233" s="228" t="s">
        <v>576</v>
      </c>
      <c r="E233" s="84"/>
      <c r="F233" s="84"/>
      <c r="G233" s="84"/>
      <c r="H233" s="84"/>
      <c r="I233" s="84"/>
      <c r="J233" s="87"/>
      <c r="K233" s="87"/>
      <c r="L233" s="87"/>
      <c r="M233" s="84"/>
      <c r="N233" s="84"/>
      <c r="O233" s="84"/>
      <c r="Q233" s="49"/>
      <c r="R233" s="49"/>
      <c r="S233" s="49"/>
      <c r="T233" s="49"/>
      <c r="U233" s="49"/>
      <c r="V233" s="49"/>
      <c r="W233" s="49"/>
      <c r="X233" s="49"/>
      <c r="Y233" s="49"/>
    </row>
    <row r="234" spans="1:25" x14ac:dyDescent="0.25">
      <c r="B234" s="189"/>
      <c r="C234" s="82"/>
      <c r="D234" s="84"/>
      <c r="E234" s="84"/>
      <c r="F234" s="84"/>
      <c r="G234" s="84"/>
      <c r="H234" s="84"/>
      <c r="I234" s="84"/>
      <c r="J234" s="84"/>
      <c r="K234" s="84"/>
      <c r="L234" s="84"/>
      <c r="M234" s="84"/>
      <c r="N234" s="71" t="s">
        <v>198</v>
      </c>
      <c r="O234" s="84"/>
      <c r="Q234" s="49"/>
      <c r="R234" s="49"/>
      <c r="S234" s="49"/>
      <c r="T234" s="49"/>
      <c r="U234" s="49"/>
      <c r="V234" s="49"/>
      <c r="W234" s="49"/>
      <c r="X234" s="49"/>
      <c r="Y234" s="49"/>
    </row>
    <row r="235" spans="1:25" x14ac:dyDescent="0.25">
      <c r="B235" s="189"/>
      <c r="C235" s="84"/>
      <c r="D235" s="83" t="s">
        <v>90</v>
      </c>
      <c r="E235" s="307" t="s">
        <v>577</v>
      </c>
      <c r="F235" s="287"/>
      <c r="G235" s="287"/>
      <c r="H235" s="287"/>
      <c r="I235" s="87"/>
      <c r="J235" s="87"/>
      <c r="K235" s="87"/>
      <c r="L235" s="84"/>
      <c r="M235" s="84"/>
      <c r="N235" s="84"/>
      <c r="O235" s="84"/>
      <c r="Q235" s="49"/>
      <c r="R235" s="49"/>
      <c r="S235" s="49"/>
      <c r="T235" s="49"/>
      <c r="U235" s="49"/>
      <c r="V235" s="49"/>
      <c r="W235" s="49"/>
      <c r="X235" s="49"/>
      <c r="Y235" s="49"/>
    </row>
    <row r="236" spans="1:25" x14ac:dyDescent="0.25">
      <c r="B236" s="189"/>
      <c r="C236" s="84"/>
      <c r="D236" s="83"/>
      <c r="E236" s="86"/>
      <c r="F236" s="84"/>
      <c r="G236" s="87"/>
      <c r="H236" s="84"/>
      <c r="I236" s="84"/>
      <c r="J236" s="84"/>
      <c r="K236" s="300"/>
      <c r="L236" s="84"/>
      <c r="M236" s="78" t="s">
        <v>614</v>
      </c>
      <c r="N236" s="304"/>
      <c r="O236" s="84"/>
      <c r="Q236" s="49"/>
      <c r="R236" s="49"/>
      <c r="S236" s="49"/>
      <c r="T236" s="49"/>
      <c r="U236" s="49"/>
      <c r="V236" s="49"/>
      <c r="W236" s="49"/>
      <c r="X236" s="49"/>
      <c r="Y236" s="49"/>
    </row>
    <row r="237" spans="1:25" x14ac:dyDescent="0.25">
      <c r="B237" s="189"/>
      <c r="C237" s="190"/>
      <c r="D237" s="102"/>
      <c r="E237" s="86"/>
      <c r="F237" s="86"/>
      <c r="G237" s="86"/>
      <c r="H237" s="86"/>
      <c r="I237" s="86"/>
      <c r="J237" s="86"/>
      <c r="K237" s="86"/>
      <c r="L237" s="86"/>
      <c r="M237" s="86"/>
      <c r="N237" s="188"/>
      <c r="O237" s="86"/>
      <c r="Q237" s="49"/>
      <c r="R237" s="49"/>
      <c r="S237" s="49"/>
      <c r="T237" s="49"/>
      <c r="U237" s="49"/>
      <c r="V237" s="49"/>
      <c r="W237" s="49"/>
      <c r="X237" s="49"/>
      <c r="Y237" s="49"/>
    </row>
    <row r="238" spans="1:25" x14ac:dyDescent="0.25">
      <c r="B238" s="189"/>
      <c r="C238" s="190"/>
      <c r="D238" s="102"/>
      <c r="E238" s="86"/>
      <c r="F238" s="86"/>
      <c r="G238" s="86"/>
      <c r="H238" s="86"/>
      <c r="I238" s="86"/>
      <c r="J238" s="86"/>
      <c r="K238" s="86"/>
      <c r="L238" s="86"/>
      <c r="M238" s="86"/>
      <c r="N238" s="188"/>
      <c r="O238" s="86"/>
      <c r="Q238" s="49"/>
      <c r="R238" s="49"/>
      <c r="S238" s="49"/>
      <c r="T238" s="49"/>
      <c r="U238" s="49"/>
      <c r="V238" s="49"/>
      <c r="W238" s="49"/>
      <c r="X238" s="49"/>
      <c r="Y238" s="49"/>
    </row>
    <row r="239" spans="1:25" x14ac:dyDescent="0.25">
      <c r="B239" s="43"/>
      <c r="C239" s="44"/>
      <c r="D239" s="44"/>
      <c r="E239" s="44"/>
      <c r="F239" s="44"/>
      <c r="G239" s="44"/>
      <c r="H239" s="44"/>
      <c r="I239" s="44"/>
      <c r="J239" s="44"/>
      <c r="K239" s="44"/>
      <c r="L239" s="44"/>
      <c r="M239" s="44"/>
      <c r="N239" s="44"/>
      <c r="O239" s="44"/>
      <c r="Q239" s="56"/>
      <c r="R239" s="56"/>
      <c r="S239" s="56"/>
      <c r="T239" s="56"/>
      <c r="U239" s="56"/>
      <c r="V239" s="56"/>
      <c r="W239" s="56"/>
      <c r="X239" s="56"/>
      <c r="Y239" s="56"/>
    </row>
    <row r="240" spans="1:25" s="44" customFormat="1" x14ac:dyDescent="0.25">
      <c r="A240" s="43"/>
      <c r="B240" s="82"/>
      <c r="C240" s="84"/>
      <c r="D240" s="84"/>
      <c r="E240" s="84"/>
      <c r="F240" s="84"/>
      <c r="G240" s="84"/>
      <c r="H240" s="84"/>
      <c r="I240" s="84"/>
      <c r="J240" s="84"/>
      <c r="K240" s="84"/>
      <c r="L240" s="84"/>
      <c r="M240" s="84"/>
      <c r="N240" s="84"/>
      <c r="O240" s="84"/>
      <c r="Q240" s="56"/>
      <c r="R240" s="56"/>
      <c r="S240" s="56"/>
      <c r="T240" s="56"/>
      <c r="U240" s="56"/>
      <c r="V240" s="56"/>
      <c r="W240" s="56"/>
      <c r="X240" s="56"/>
      <c r="Y240" s="56"/>
    </row>
    <row r="241" spans="1:30" ht="18.75" x14ac:dyDescent="0.3">
      <c r="B241" s="82"/>
      <c r="C241" s="82"/>
      <c r="D241" s="95" t="s">
        <v>31</v>
      </c>
      <c r="E241" s="84"/>
      <c r="F241" s="84"/>
      <c r="G241" s="84"/>
      <c r="H241" s="84"/>
      <c r="I241" s="84"/>
      <c r="J241" s="84"/>
      <c r="K241" s="84"/>
      <c r="L241" s="84"/>
      <c r="M241" s="84"/>
      <c r="N241" s="84"/>
      <c r="O241" s="84"/>
      <c r="P241" s="191"/>
      <c r="Q241" s="56"/>
      <c r="R241" s="56" t="s">
        <v>373</v>
      </c>
      <c r="S241" s="56"/>
      <c r="T241" s="56"/>
      <c r="U241" s="56"/>
      <c r="V241" s="56"/>
      <c r="W241" s="56"/>
      <c r="X241" s="56"/>
      <c r="Y241" s="56"/>
      <c r="Z241" s="191"/>
    </row>
    <row r="242" spans="1:30" x14ac:dyDescent="0.25">
      <c r="B242" s="82"/>
      <c r="C242" s="82"/>
      <c r="D242" s="84"/>
      <c r="E242" s="84"/>
      <c r="F242" s="84"/>
      <c r="G242" s="84"/>
      <c r="H242" s="84"/>
      <c r="I242" s="84"/>
      <c r="J242" s="84"/>
      <c r="K242" s="84"/>
      <c r="L242" s="84"/>
      <c r="M242" s="84"/>
      <c r="N242" s="84"/>
      <c r="O242" s="84"/>
      <c r="P242" s="191"/>
      <c r="Q242" s="56"/>
      <c r="R242" s="56"/>
      <c r="S242" s="56"/>
      <c r="T242" s="56"/>
      <c r="U242" s="56"/>
      <c r="V242" s="56"/>
      <c r="W242" s="56"/>
      <c r="X242" s="56"/>
      <c r="Y242" s="56"/>
      <c r="Z242" s="191"/>
    </row>
    <row r="243" spans="1:30" x14ac:dyDescent="0.25">
      <c r="B243" s="96"/>
      <c r="C243" s="97" t="s">
        <v>453</v>
      </c>
      <c r="D243" s="98" t="s">
        <v>137</v>
      </c>
      <c r="E243" s="99"/>
      <c r="F243" s="99"/>
      <c r="G243" s="99"/>
      <c r="H243" s="99"/>
      <c r="I243" s="99"/>
      <c r="J243" s="99"/>
      <c r="K243" s="99"/>
      <c r="L243" s="99"/>
      <c r="M243" s="99"/>
      <c r="N243" s="68"/>
      <c r="O243" s="99" t="s">
        <v>451</v>
      </c>
      <c r="P243" s="191"/>
      <c r="Q243" s="56"/>
      <c r="R243" s="56"/>
      <c r="S243" s="56"/>
      <c r="T243" s="56"/>
      <c r="U243" s="56"/>
      <c r="V243" s="56"/>
      <c r="W243" s="56"/>
      <c r="X243" s="56"/>
      <c r="Y243" s="56"/>
      <c r="Z243" s="191"/>
    </row>
    <row r="244" spans="1:30" x14ac:dyDescent="0.25">
      <c r="B244" s="82"/>
      <c r="C244" s="82"/>
      <c r="D244" s="89" t="s">
        <v>449</v>
      </c>
      <c r="E244" s="84"/>
      <c r="F244" s="84"/>
      <c r="G244" s="84"/>
      <c r="H244" s="84"/>
      <c r="I244" s="84"/>
      <c r="J244" s="84"/>
      <c r="K244" s="84"/>
      <c r="L244" s="84"/>
      <c r="M244" s="84"/>
      <c r="N244" s="84"/>
      <c r="O244" s="84"/>
      <c r="P244" s="191"/>
      <c r="Q244" s="56"/>
      <c r="R244" s="56"/>
      <c r="S244" s="56"/>
      <c r="T244" s="56"/>
      <c r="U244" s="56"/>
      <c r="V244" s="56"/>
      <c r="W244" s="56"/>
      <c r="X244" s="56"/>
      <c r="Y244" s="56"/>
      <c r="Z244" s="191"/>
    </row>
    <row r="245" spans="1:30" x14ac:dyDescent="0.25">
      <c r="B245" s="82"/>
      <c r="C245" s="82"/>
      <c r="D245" s="89" t="s">
        <v>450</v>
      </c>
      <c r="E245" s="84"/>
      <c r="F245" s="84"/>
      <c r="G245" s="84"/>
      <c r="H245" s="84"/>
      <c r="I245" s="84"/>
      <c r="J245" s="84"/>
      <c r="K245" s="84"/>
      <c r="L245" s="84"/>
      <c r="M245" s="84"/>
      <c r="N245" s="84"/>
      <c r="O245" s="84"/>
      <c r="P245" s="191"/>
      <c r="Q245" s="56"/>
      <c r="R245" s="56"/>
      <c r="S245" s="56"/>
      <c r="T245" s="56"/>
      <c r="U245" s="56"/>
      <c r="V245" s="56"/>
      <c r="W245" s="56"/>
      <c r="X245" s="56"/>
      <c r="Y245" s="56"/>
      <c r="Z245" s="191"/>
    </row>
    <row r="246" spans="1:30" x14ac:dyDescent="0.25">
      <c r="B246" s="82"/>
      <c r="C246" s="82"/>
      <c r="D246" s="89" t="s">
        <v>329</v>
      </c>
      <c r="E246" s="84"/>
      <c r="F246" s="84"/>
      <c r="G246" s="84"/>
      <c r="H246" s="84"/>
      <c r="I246" s="84"/>
      <c r="J246" s="84"/>
      <c r="K246" s="84"/>
      <c r="L246" s="84"/>
      <c r="M246" s="84"/>
      <c r="N246" s="286" t="s">
        <v>198</v>
      </c>
      <c r="O246" s="84"/>
      <c r="P246" s="191"/>
      <c r="Q246" s="56"/>
      <c r="R246" s="56"/>
      <c r="S246" s="56"/>
      <c r="T246" s="56"/>
      <c r="U246" s="56"/>
      <c r="V246" s="56"/>
      <c r="W246" s="56"/>
      <c r="X246" s="56"/>
      <c r="Y246" s="56"/>
      <c r="Z246" s="191"/>
    </row>
    <row r="247" spans="1:30" x14ac:dyDescent="0.25">
      <c r="B247" s="82"/>
      <c r="C247" s="82"/>
      <c r="D247" s="84"/>
      <c r="E247" s="87"/>
      <c r="F247" s="87"/>
      <c r="G247" s="87"/>
      <c r="H247" s="87"/>
      <c r="I247" s="84"/>
      <c r="J247" s="233"/>
      <c r="K247" s="233"/>
      <c r="L247" s="233"/>
      <c r="M247" s="78" t="s">
        <v>612</v>
      </c>
      <c r="N247" s="84"/>
      <c r="O247" s="84"/>
      <c r="P247" s="191"/>
      <c r="Q247" s="56"/>
      <c r="R247" s="56"/>
      <c r="S247" s="56"/>
      <c r="T247" s="56"/>
      <c r="U247" s="56"/>
      <c r="V247" s="56"/>
      <c r="W247" s="56"/>
      <c r="X247" s="56"/>
      <c r="Y247" s="56"/>
      <c r="Z247" s="191"/>
    </row>
    <row r="248" spans="1:30" x14ac:dyDescent="0.25">
      <c r="B248" s="82"/>
      <c r="C248" s="82"/>
      <c r="D248" s="83" t="s">
        <v>90</v>
      </c>
      <c r="E248" s="287" t="s">
        <v>320</v>
      </c>
      <c r="F248" s="287"/>
      <c r="G248" s="287"/>
      <c r="H248" s="287"/>
      <c r="I248" s="84" t="s">
        <v>89</v>
      </c>
      <c r="J248" s="287" t="s">
        <v>375</v>
      </c>
      <c r="K248" s="287"/>
      <c r="L248" s="287"/>
      <c r="M248" s="287"/>
      <c r="N248" s="84"/>
      <c r="O248" s="84"/>
      <c r="P248" s="191"/>
      <c r="Q248" s="56"/>
      <c r="R248" s="56"/>
      <c r="S248" s="56"/>
      <c r="T248" s="56"/>
      <c r="U248" s="56"/>
      <c r="V248" s="56"/>
      <c r="W248" s="56"/>
      <c r="X248" s="56"/>
      <c r="Y248" s="56"/>
      <c r="Z248" s="191"/>
    </row>
    <row r="249" spans="1:30" x14ac:dyDescent="0.25">
      <c r="B249" s="82"/>
      <c r="C249" s="82"/>
      <c r="D249" s="83"/>
      <c r="E249" s="84"/>
      <c r="F249" s="84"/>
      <c r="G249" s="84"/>
      <c r="H249" s="87"/>
      <c r="I249" s="84"/>
      <c r="J249" s="84"/>
      <c r="K249" s="84"/>
      <c r="L249" s="84"/>
      <c r="M249" s="84"/>
      <c r="N249" s="84"/>
      <c r="O249" s="84"/>
      <c r="P249" s="191"/>
      <c r="Q249" s="56"/>
      <c r="R249" s="56"/>
      <c r="S249" s="56"/>
      <c r="T249" s="56"/>
      <c r="U249" s="56"/>
      <c r="V249" s="56"/>
      <c r="W249" s="56"/>
      <c r="X249" s="56"/>
      <c r="Y249" s="56"/>
      <c r="Z249" s="191"/>
    </row>
    <row r="250" spans="1:30" x14ac:dyDescent="0.25">
      <c r="B250" s="96"/>
      <c r="C250" s="97" t="s">
        <v>454</v>
      </c>
      <c r="D250" s="98" t="s">
        <v>322</v>
      </c>
      <c r="E250" s="99"/>
      <c r="F250" s="99"/>
      <c r="G250" s="99"/>
      <c r="H250" s="99"/>
      <c r="I250" s="99"/>
      <c r="J250" s="99"/>
      <c r="K250" s="99"/>
      <c r="L250" s="99"/>
      <c r="M250" s="99"/>
      <c r="N250" s="68"/>
      <c r="O250" s="99" t="s">
        <v>451</v>
      </c>
      <c r="P250" s="191"/>
      <c r="Q250" s="56"/>
      <c r="R250" s="56"/>
      <c r="S250" s="56"/>
      <c r="T250" s="56"/>
      <c r="U250" s="56"/>
      <c r="V250" s="56"/>
      <c r="W250" s="56"/>
      <c r="X250" s="56"/>
      <c r="Y250" s="56"/>
      <c r="Z250" s="191"/>
    </row>
    <row r="251" spans="1:30" x14ac:dyDescent="0.25">
      <c r="B251" s="82"/>
      <c r="C251" s="82"/>
      <c r="D251" s="89" t="s">
        <v>323</v>
      </c>
      <c r="E251" s="84"/>
      <c r="F251" s="84"/>
      <c r="G251" s="84"/>
      <c r="H251" s="84"/>
      <c r="I251" s="84"/>
      <c r="J251" s="84"/>
      <c r="K251" s="84"/>
      <c r="L251" s="84"/>
      <c r="M251" s="84"/>
      <c r="N251" s="84"/>
      <c r="O251" s="84"/>
      <c r="P251" s="191"/>
      <c r="Q251" s="56"/>
      <c r="R251" s="56"/>
      <c r="S251" s="56"/>
      <c r="T251" s="56"/>
      <c r="U251" s="56"/>
      <c r="V251" s="56"/>
      <c r="W251" s="56"/>
      <c r="X251" s="56"/>
      <c r="Y251" s="56"/>
      <c r="Z251" s="191"/>
    </row>
    <row r="252" spans="1:30" x14ac:dyDescent="0.25">
      <c r="B252" s="82"/>
      <c r="C252" s="82"/>
      <c r="D252" s="89" t="s">
        <v>452</v>
      </c>
      <c r="E252" s="84"/>
      <c r="F252" s="84"/>
      <c r="G252" s="84"/>
      <c r="H252" s="84"/>
      <c r="I252" s="84"/>
      <c r="J252" s="84"/>
      <c r="K252" s="84"/>
      <c r="L252" s="84"/>
      <c r="M252" s="84"/>
      <c r="N252" s="84"/>
      <c r="O252" s="84"/>
      <c r="P252" s="191"/>
      <c r="Q252" s="56"/>
      <c r="R252" s="56"/>
      <c r="S252" s="56"/>
      <c r="T252" s="56"/>
      <c r="U252" s="56"/>
      <c r="V252" s="56"/>
      <c r="W252" s="56"/>
      <c r="X252" s="56"/>
      <c r="Y252" s="56"/>
      <c r="Z252" s="191"/>
    </row>
    <row r="253" spans="1:30" x14ac:dyDescent="0.25">
      <c r="B253" s="82"/>
      <c r="C253" s="82"/>
      <c r="D253" s="89" t="s">
        <v>324</v>
      </c>
      <c r="E253" s="84"/>
      <c r="F253" s="84"/>
      <c r="G253" s="84"/>
      <c r="H253" s="84"/>
      <c r="I253" s="84"/>
      <c r="J253" s="84"/>
      <c r="K253" s="84"/>
      <c r="L253" s="84"/>
      <c r="M253" s="84"/>
      <c r="N253" s="84"/>
      <c r="O253" s="84"/>
      <c r="P253" s="191"/>
      <c r="Q253" s="56"/>
      <c r="R253" s="56"/>
      <c r="S253" s="56"/>
      <c r="T253" s="56"/>
      <c r="U253" s="56"/>
      <c r="V253" s="56"/>
      <c r="W253" s="56"/>
      <c r="X253" s="56"/>
      <c r="Y253" s="56"/>
      <c r="Z253" s="191"/>
    </row>
    <row r="254" spans="1:30" x14ac:dyDescent="0.25">
      <c r="B254" s="82"/>
      <c r="C254" s="82"/>
      <c r="D254" s="89" t="s">
        <v>330</v>
      </c>
      <c r="E254" s="84"/>
      <c r="F254" s="84"/>
      <c r="G254" s="84"/>
      <c r="H254" s="84"/>
      <c r="I254" s="84"/>
      <c r="J254" s="84"/>
      <c r="K254" s="84"/>
      <c r="L254" s="84"/>
      <c r="M254" s="84"/>
      <c r="N254" s="71" t="s">
        <v>198</v>
      </c>
      <c r="O254" s="84"/>
      <c r="P254" s="191"/>
      <c r="Q254" s="56"/>
      <c r="R254" s="56"/>
      <c r="S254" s="56"/>
      <c r="T254" s="56"/>
      <c r="U254" s="56"/>
      <c r="V254" s="56"/>
      <c r="W254" s="56"/>
      <c r="X254" s="56"/>
      <c r="Y254" s="56"/>
      <c r="Z254" s="191"/>
    </row>
    <row r="255" spans="1:30" s="44" customFormat="1" x14ac:dyDescent="0.25">
      <c r="A255" s="43"/>
      <c r="B255" s="84"/>
      <c r="C255" s="84"/>
      <c r="D255" s="84"/>
      <c r="E255" s="84"/>
      <c r="F255" s="84"/>
      <c r="G255" s="87"/>
      <c r="H255" s="84"/>
      <c r="I255" s="84"/>
      <c r="J255" s="84"/>
      <c r="K255" s="84"/>
      <c r="L255" s="84"/>
      <c r="M255" s="84"/>
      <c r="N255" s="84"/>
      <c r="O255" s="84"/>
      <c r="P255" s="191"/>
      <c r="Q255" s="56"/>
      <c r="R255" s="56"/>
      <c r="S255" s="56"/>
      <c r="T255" s="56"/>
      <c r="U255" s="56"/>
      <c r="V255" s="56"/>
      <c r="W255" s="56"/>
      <c r="X255" s="56"/>
      <c r="Y255" s="56"/>
      <c r="Z255" s="191"/>
    </row>
    <row r="256" spans="1:30" x14ac:dyDescent="0.25">
      <c r="B256" s="82"/>
      <c r="C256" s="84"/>
      <c r="D256" s="83" t="s">
        <v>90</v>
      </c>
      <c r="E256" s="287" t="s">
        <v>320</v>
      </c>
      <c r="F256" s="287"/>
      <c r="G256" s="287"/>
      <c r="H256" s="287"/>
      <c r="I256" s="84"/>
      <c r="J256" s="84"/>
      <c r="K256" s="84"/>
      <c r="L256" s="84"/>
      <c r="M256" s="78" t="s">
        <v>612</v>
      </c>
      <c r="N256" s="285"/>
      <c r="O256" s="84"/>
      <c r="P256" s="191"/>
      <c r="Q256" s="56"/>
      <c r="R256" s="56"/>
      <c r="S256" s="56"/>
      <c r="T256" s="56"/>
      <c r="U256" s="56"/>
      <c r="V256" s="56"/>
      <c r="W256" s="56"/>
      <c r="X256" s="56"/>
      <c r="Y256" s="56"/>
      <c r="Z256" s="191"/>
      <c r="AC256" s="167"/>
      <c r="AD256" s="167"/>
    </row>
    <row r="257" spans="2:26" x14ac:dyDescent="0.25">
      <c r="B257" s="82"/>
      <c r="C257" s="84"/>
      <c r="D257" s="84"/>
      <c r="E257" s="84"/>
      <c r="F257" s="84"/>
      <c r="G257" s="84"/>
      <c r="H257" s="84"/>
      <c r="I257" s="84"/>
      <c r="J257" s="84"/>
      <c r="K257" s="84"/>
      <c r="L257" s="84"/>
      <c r="M257" s="84"/>
      <c r="N257" s="84"/>
      <c r="O257" s="84"/>
      <c r="P257" s="191"/>
      <c r="Q257" s="56"/>
      <c r="R257" s="56"/>
      <c r="S257" s="56"/>
      <c r="T257" s="56"/>
      <c r="U257" s="56"/>
      <c r="V257" s="56"/>
      <c r="W257" s="56"/>
      <c r="X257" s="56"/>
      <c r="Y257" s="56"/>
      <c r="Z257" s="191"/>
    </row>
    <row r="258" spans="2:26" x14ac:dyDescent="0.25">
      <c r="B258" s="74"/>
      <c r="C258" s="75" t="s">
        <v>578</v>
      </c>
      <c r="D258" s="76" t="s">
        <v>579</v>
      </c>
      <c r="E258" s="56"/>
      <c r="F258" s="56"/>
      <c r="G258" s="56"/>
      <c r="H258" s="56"/>
      <c r="I258" s="56"/>
      <c r="J258" s="56"/>
      <c r="K258" s="56"/>
      <c r="L258" s="56"/>
      <c r="M258" s="56"/>
      <c r="N258" s="278"/>
      <c r="O258" s="56" t="s">
        <v>451</v>
      </c>
      <c r="P258" s="191"/>
      <c r="Q258" s="56"/>
      <c r="R258" s="56"/>
      <c r="S258" s="56"/>
      <c r="T258" s="56"/>
      <c r="U258" s="56"/>
      <c r="V258" s="56"/>
      <c r="W258" s="56"/>
      <c r="X258" s="56"/>
      <c r="Y258" s="56"/>
      <c r="Z258" s="191"/>
    </row>
    <row r="259" spans="2:26" x14ac:dyDescent="0.25">
      <c r="B259" s="74"/>
      <c r="C259" s="75"/>
      <c r="D259" s="76" t="s">
        <v>580</v>
      </c>
      <c r="E259" s="56"/>
      <c r="F259" s="56"/>
      <c r="G259" s="56"/>
      <c r="H259" s="56"/>
      <c r="I259" s="56"/>
      <c r="J259" s="56"/>
      <c r="K259" s="56"/>
      <c r="L259" s="56"/>
      <c r="M259" s="56"/>
      <c r="N259" s="293"/>
      <c r="O259" s="56"/>
      <c r="P259" s="191"/>
      <c r="Q259" s="56"/>
      <c r="R259" s="56"/>
      <c r="S259" s="56"/>
      <c r="T259" s="56"/>
      <c r="U259" s="56"/>
      <c r="V259" s="56"/>
      <c r="W259" s="56"/>
      <c r="X259" s="56"/>
      <c r="Y259" s="56"/>
      <c r="Z259" s="191"/>
    </row>
    <row r="260" spans="2:26" x14ac:dyDescent="0.25">
      <c r="B260" s="82"/>
      <c r="C260" s="82"/>
      <c r="D260" s="228" t="s">
        <v>581</v>
      </c>
      <c r="E260" s="116"/>
      <c r="F260" s="116"/>
      <c r="G260" s="116"/>
      <c r="H260" s="116"/>
      <c r="I260" s="116"/>
      <c r="J260" s="116"/>
      <c r="K260" s="116"/>
      <c r="L260" s="116"/>
      <c r="M260" s="84"/>
      <c r="N260" s="84"/>
      <c r="O260" s="84"/>
      <c r="P260" s="191"/>
      <c r="Q260" s="56"/>
      <c r="R260" s="56"/>
      <c r="S260" s="56"/>
      <c r="T260" s="56"/>
      <c r="U260" s="56"/>
      <c r="V260" s="56"/>
      <c r="W260" s="56"/>
      <c r="X260" s="56"/>
      <c r="Y260" s="56"/>
      <c r="Z260" s="191"/>
    </row>
    <row r="261" spans="2:26" x14ac:dyDescent="0.25">
      <c r="B261" s="82"/>
      <c r="C261" s="82"/>
      <c r="D261" s="296" t="s">
        <v>366</v>
      </c>
      <c r="E261" s="116" t="s">
        <v>587</v>
      </c>
      <c r="F261" s="116"/>
      <c r="G261" s="116"/>
      <c r="H261" s="116"/>
      <c r="I261" s="116"/>
      <c r="J261" s="116"/>
      <c r="K261" s="116"/>
      <c r="L261" s="116"/>
      <c r="M261" s="84"/>
      <c r="N261" s="84"/>
      <c r="O261" s="84"/>
      <c r="P261" s="191"/>
      <c r="Q261" s="56"/>
      <c r="R261" s="56"/>
      <c r="S261" s="56"/>
      <c r="T261" s="56"/>
      <c r="U261" s="56"/>
      <c r="V261" s="56"/>
      <c r="W261" s="56"/>
      <c r="X261" s="56"/>
      <c r="Y261" s="56"/>
      <c r="Z261" s="191"/>
    </row>
    <row r="262" spans="2:26" x14ac:dyDescent="0.25">
      <c r="B262" s="82"/>
      <c r="C262" s="82"/>
      <c r="D262" s="296" t="s">
        <v>366</v>
      </c>
      <c r="E262" s="296" t="s">
        <v>582</v>
      </c>
      <c r="F262" s="116"/>
      <c r="G262" s="116"/>
      <c r="H262" s="116"/>
      <c r="I262" s="116"/>
      <c r="J262" s="116"/>
      <c r="K262" s="116"/>
      <c r="L262" s="116"/>
      <c r="M262" s="84"/>
      <c r="N262" s="71" t="s">
        <v>198</v>
      </c>
      <c r="O262" s="84"/>
      <c r="P262" s="191"/>
      <c r="Q262" s="56"/>
      <c r="R262" s="56"/>
      <c r="S262" s="56"/>
      <c r="T262" s="56"/>
      <c r="U262" s="56"/>
      <c r="V262" s="56"/>
      <c r="W262" s="56"/>
      <c r="X262" s="56"/>
      <c r="Y262" s="56"/>
      <c r="Z262" s="191"/>
    </row>
    <row r="263" spans="2:26" x14ac:dyDescent="0.25">
      <c r="B263" s="82"/>
      <c r="C263" s="82"/>
      <c r="D263" s="296" t="s">
        <v>366</v>
      </c>
      <c r="E263" s="296" t="s">
        <v>583</v>
      </c>
      <c r="F263" s="116"/>
      <c r="G263" s="116"/>
      <c r="H263" s="116"/>
      <c r="I263" s="116"/>
      <c r="J263" s="116"/>
      <c r="K263" s="116"/>
      <c r="L263" s="116"/>
      <c r="M263" s="84"/>
      <c r="N263" s="299"/>
      <c r="O263" s="84"/>
      <c r="P263" s="191"/>
      <c r="Q263" s="56"/>
      <c r="R263" s="56"/>
      <c r="S263" s="56"/>
      <c r="T263" s="56"/>
      <c r="U263" s="56"/>
      <c r="V263" s="56"/>
      <c r="W263" s="56"/>
      <c r="X263" s="56"/>
      <c r="Y263" s="56"/>
      <c r="Z263" s="191"/>
    </row>
    <row r="264" spans="2:26" x14ac:dyDescent="0.25">
      <c r="B264" s="84"/>
      <c r="C264" s="84"/>
      <c r="D264" s="296" t="s">
        <v>366</v>
      </c>
      <c r="E264" s="296" t="s">
        <v>584</v>
      </c>
      <c r="F264" s="116"/>
      <c r="G264" s="294"/>
      <c r="H264" s="116"/>
      <c r="I264" s="116"/>
      <c r="J264" s="116"/>
      <c r="K264" s="116"/>
      <c r="L264" s="116"/>
      <c r="M264" s="84"/>
      <c r="N264" s="84"/>
      <c r="O264" s="84"/>
      <c r="P264" s="191"/>
      <c r="Q264" s="56"/>
      <c r="R264" s="56"/>
      <c r="S264" s="56"/>
      <c r="T264" s="56"/>
      <c r="U264" s="56"/>
      <c r="V264" s="56"/>
      <c r="W264" s="56"/>
      <c r="X264" s="56"/>
      <c r="Y264" s="56"/>
      <c r="Z264" s="191"/>
    </row>
    <row r="265" spans="2:26" x14ac:dyDescent="0.25">
      <c r="B265" s="82"/>
      <c r="C265" s="84"/>
      <c r="D265" s="296" t="s">
        <v>366</v>
      </c>
      <c r="E265" s="296" t="s">
        <v>585</v>
      </c>
      <c r="F265" s="295"/>
      <c r="G265" s="295"/>
      <c r="H265" s="295"/>
      <c r="I265" s="116"/>
      <c r="J265" s="116"/>
      <c r="K265" s="116"/>
      <c r="L265" s="116"/>
      <c r="M265" s="299"/>
      <c r="N265" s="299"/>
      <c r="O265" s="84"/>
      <c r="P265" s="191"/>
      <c r="Q265" s="49"/>
      <c r="R265" s="49"/>
      <c r="S265" s="49"/>
      <c r="T265" s="49"/>
      <c r="U265" s="49"/>
      <c r="V265" s="49"/>
      <c r="W265" s="49"/>
      <c r="X265" s="49"/>
      <c r="Y265" s="49"/>
      <c r="Z265" s="191"/>
    </row>
    <row r="266" spans="2:26" x14ac:dyDescent="0.25">
      <c r="B266" s="82"/>
      <c r="C266" s="84"/>
      <c r="D266" s="297" t="s">
        <v>366</v>
      </c>
      <c r="E266" s="296" t="s">
        <v>586</v>
      </c>
      <c r="F266" s="295"/>
      <c r="G266" s="295"/>
      <c r="H266" s="295"/>
      <c r="I266" s="116"/>
      <c r="J266" s="116"/>
      <c r="K266" s="116"/>
      <c r="L266" s="116"/>
      <c r="M266" s="300"/>
      <c r="N266" s="84"/>
      <c r="O266" s="84"/>
      <c r="P266" s="191"/>
      <c r="Q266" s="49"/>
      <c r="R266" s="49"/>
      <c r="S266" s="49"/>
      <c r="T266" s="49"/>
      <c r="U266" s="49"/>
      <c r="V266" s="49"/>
      <c r="W266" s="49"/>
      <c r="X266" s="49"/>
      <c r="Y266" s="49"/>
      <c r="Z266" s="191"/>
    </row>
    <row r="267" spans="2:26" x14ac:dyDescent="0.25">
      <c r="B267" s="82"/>
      <c r="C267" s="84"/>
      <c r="D267" s="301" t="s">
        <v>590</v>
      </c>
      <c r="E267" s="298"/>
      <c r="F267" s="295"/>
      <c r="G267" s="295"/>
      <c r="H267" s="295"/>
      <c r="I267" s="116"/>
      <c r="J267" s="116"/>
      <c r="K267" s="116"/>
      <c r="L267" s="116"/>
      <c r="M267" s="300"/>
      <c r="N267" s="84"/>
      <c r="O267" s="84"/>
      <c r="P267" s="191"/>
      <c r="Q267" s="49"/>
      <c r="R267" s="49"/>
      <c r="S267" s="49"/>
      <c r="T267" s="49"/>
      <c r="U267" s="49"/>
      <c r="V267" s="49"/>
      <c r="W267" s="49"/>
      <c r="X267" s="49"/>
      <c r="Y267" s="49"/>
      <c r="Z267" s="191"/>
    </row>
    <row r="268" spans="2:26" x14ac:dyDescent="0.25">
      <c r="B268" s="82"/>
      <c r="C268" s="84"/>
      <c r="D268" s="299"/>
      <c r="E268" s="299"/>
      <c r="F268" s="299"/>
      <c r="G268" s="299"/>
      <c r="H268" s="299"/>
      <c r="I268" s="299"/>
      <c r="J268" s="299"/>
      <c r="K268" s="299"/>
      <c r="L268" s="299"/>
      <c r="M268" s="299"/>
      <c r="N268" s="299"/>
      <c r="O268" s="84"/>
      <c r="P268" s="191"/>
      <c r="Q268" s="49"/>
      <c r="R268" s="49"/>
      <c r="S268" s="49"/>
      <c r="T268" s="49"/>
      <c r="U268" s="49"/>
      <c r="V268" s="49"/>
      <c r="W268" s="49"/>
      <c r="X268" s="49"/>
      <c r="Y268" s="49"/>
      <c r="Z268" s="191"/>
    </row>
    <row r="269" spans="2:26" x14ac:dyDescent="0.25">
      <c r="B269" s="82"/>
      <c r="C269" s="84"/>
      <c r="D269" s="83" t="s">
        <v>90</v>
      </c>
      <c r="E269" s="307" t="s">
        <v>588</v>
      </c>
      <c r="F269" s="308"/>
      <c r="G269" s="308"/>
      <c r="H269" s="308"/>
      <c r="I269" s="84"/>
      <c r="J269" s="84"/>
      <c r="K269" s="84"/>
      <c r="L269" s="84"/>
      <c r="M269" s="78" t="s">
        <v>648</v>
      </c>
      <c r="N269" s="105">
        <f>COUNTIFS(N211, "NC")+COUNTIFS(N225, "NC")+COUNTIFS(N231, "NC")+COUNTIFS(N258, "NC")</f>
        <v>0</v>
      </c>
      <c r="O269" s="84"/>
      <c r="P269" s="191"/>
      <c r="Q269" s="49"/>
      <c r="R269" s="49"/>
      <c r="S269" s="49"/>
      <c r="T269" s="49"/>
      <c r="U269" s="49"/>
      <c r="V269" s="49"/>
      <c r="W269" s="49"/>
      <c r="X269" s="49"/>
      <c r="Y269" s="49"/>
      <c r="Z269" s="191"/>
    </row>
    <row r="270" spans="2:26" x14ac:dyDescent="0.25">
      <c r="B270" s="82"/>
      <c r="C270" s="84"/>
      <c r="D270" s="83"/>
      <c r="E270" s="287"/>
      <c r="F270" s="287"/>
      <c r="G270" s="287"/>
      <c r="H270" s="287"/>
      <c r="I270" s="84"/>
      <c r="J270" s="84"/>
      <c r="K270" s="84"/>
      <c r="L270" s="84"/>
      <c r="M270" s="300"/>
      <c r="N270" s="84"/>
      <c r="O270" s="84"/>
      <c r="P270" s="191"/>
      <c r="Q270" s="49"/>
      <c r="R270" s="49"/>
      <c r="S270" s="49"/>
      <c r="T270" s="49"/>
      <c r="U270" s="49"/>
      <c r="V270" s="49"/>
      <c r="W270" s="49"/>
      <c r="X270" s="49"/>
      <c r="Y270" s="49"/>
      <c r="Z270" s="191"/>
    </row>
    <row r="271" spans="2:26" x14ac:dyDescent="0.25">
      <c r="B271" s="43"/>
      <c r="C271" s="44"/>
      <c r="D271" s="44"/>
      <c r="E271" s="44"/>
      <c r="F271" s="44"/>
      <c r="G271" s="44"/>
      <c r="H271" s="44"/>
      <c r="I271" s="44"/>
      <c r="J271" s="44"/>
      <c r="K271" s="44"/>
      <c r="L271" s="44"/>
      <c r="M271" s="44"/>
      <c r="N271" s="44"/>
      <c r="O271" s="44"/>
      <c r="P271" s="191"/>
      <c r="Q271" s="49"/>
      <c r="R271" s="49"/>
      <c r="S271" s="49"/>
      <c r="T271" s="49"/>
      <c r="U271" s="49"/>
      <c r="V271" s="49"/>
      <c r="W271" s="49"/>
      <c r="X271" s="49"/>
      <c r="Y271" s="49"/>
      <c r="Z271" s="191"/>
    </row>
    <row r="272" spans="2:26" x14ac:dyDescent="0.25">
      <c r="B272" s="82"/>
      <c r="C272" s="84"/>
      <c r="D272" s="83"/>
      <c r="E272" s="287"/>
      <c r="F272" s="287"/>
      <c r="G272" s="287"/>
      <c r="H272" s="287"/>
      <c r="I272" s="84"/>
      <c r="J272" s="84"/>
      <c r="K272" s="84"/>
      <c r="L272" s="84"/>
      <c r="M272" s="300"/>
      <c r="N272" s="84"/>
      <c r="O272" s="84"/>
      <c r="P272" s="191"/>
      <c r="Q272" s="49"/>
      <c r="R272" s="49"/>
      <c r="S272" s="49"/>
      <c r="T272" s="49"/>
      <c r="U272" s="49"/>
      <c r="V272" s="49"/>
      <c r="W272" s="49"/>
      <c r="X272" s="49"/>
      <c r="Y272" s="49"/>
      <c r="Z272" s="191"/>
    </row>
    <row r="273" spans="2:25" ht="18.75" x14ac:dyDescent="0.3">
      <c r="B273" s="82"/>
      <c r="C273" s="82"/>
      <c r="D273" s="91" t="s">
        <v>32</v>
      </c>
      <c r="E273" s="84"/>
      <c r="F273" s="84"/>
      <c r="G273" s="84"/>
      <c r="H273" s="84"/>
      <c r="I273" s="84"/>
      <c r="J273" s="84"/>
      <c r="K273" s="84"/>
      <c r="L273" s="84"/>
      <c r="M273" s="84"/>
      <c r="N273" s="84"/>
      <c r="O273" s="84"/>
      <c r="Q273" s="49"/>
      <c r="R273" s="56" t="s">
        <v>374</v>
      </c>
      <c r="S273" s="49"/>
      <c r="T273" s="49"/>
      <c r="U273" s="49"/>
      <c r="V273" s="49"/>
      <c r="W273" s="49"/>
      <c r="X273" s="49"/>
      <c r="Y273" s="49"/>
    </row>
    <row r="274" spans="2:25" x14ac:dyDescent="0.25">
      <c r="B274" s="82"/>
      <c r="C274" s="82"/>
      <c r="D274" s="84"/>
      <c r="E274" s="84"/>
      <c r="F274" s="84"/>
      <c r="G274" s="84"/>
      <c r="H274" s="84"/>
      <c r="I274" s="84"/>
      <c r="J274" s="84"/>
      <c r="K274" s="84"/>
      <c r="L274" s="84"/>
      <c r="M274" s="84"/>
      <c r="N274" s="84"/>
      <c r="O274" s="84"/>
      <c r="Q274" s="49"/>
      <c r="R274" s="49"/>
      <c r="S274" s="49"/>
      <c r="T274" s="49"/>
      <c r="U274" s="49"/>
      <c r="V274" s="49"/>
      <c r="W274" s="49"/>
      <c r="X274" s="49"/>
      <c r="Y274" s="49"/>
    </row>
    <row r="275" spans="2:25" x14ac:dyDescent="0.25">
      <c r="B275" s="96"/>
      <c r="C275" s="97" t="s">
        <v>589</v>
      </c>
      <c r="D275" s="98" t="s">
        <v>455</v>
      </c>
      <c r="E275" s="99"/>
      <c r="F275" s="99"/>
      <c r="G275" s="99"/>
      <c r="H275" s="99"/>
      <c r="I275" s="99"/>
      <c r="J275" s="99"/>
      <c r="K275" s="99"/>
      <c r="L275" s="99"/>
      <c r="M275" s="99"/>
      <c r="N275" s="68"/>
      <c r="O275" s="99" t="s">
        <v>451</v>
      </c>
      <c r="Q275" s="49"/>
      <c r="R275" s="49"/>
      <c r="S275" s="49"/>
      <c r="T275" s="49"/>
      <c r="U275" s="49"/>
      <c r="V275" s="49"/>
      <c r="W275" s="49"/>
      <c r="X275" s="49"/>
      <c r="Y275" s="49"/>
    </row>
    <row r="276" spans="2:25" x14ac:dyDescent="0.25">
      <c r="B276" s="82"/>
      <c r="C276" s="82"/>
      <c r="D276" s="89" t="s">
        <v>33</v>
      </c>
      <c r="E276" s="84"/>
      <c r="F276" s="84"/>
      <c r="G276" s="84"/>
      <c r="H276" s="84"/>
      <c r="I276" s="84"/>
      <c r="J276" s="84"/>
      <c r="K276" s="84"/>
      <c r="L276" s="84"/>
      <c r="M276" s="84"/>
      <c r="N276" s="84"/>
      <c r="O276" s="84"/>
      <c r="Q276" s="49"/>
      <c r="R276" s="49"/>
      <c r="S276" s="49"/>
      <c r="T276" s="49"/>
      <c r="U276" s="49"/>
      <c r="V276" s="49"/>
      <c r="W276" s="49"/>
      <c r="X276" s="49"/>
      <c r="Y276" s="49"/>
    </row>
    <row r="277" spans="2:25" x14ac:dyDescent="0.25">
      <c r="B277" s="82"/>
      <c r="C277" s="82"/>
      <c r="D277" s="89" t="s">
        <v>329</v>
      </c>
      <c r="E277" s="84"/>
      <c r="F277" s="84"/>
      <c r="G277" s="84"/>
      <c r="H277" s="84"/>
      <c r="I277" s="84"/>
      <c r="J277" s="84"/>
      <c r="K277" s="84"/>
      <c r="L277" s="84"/>
      <c r="M277" s="84"/>
      <c r="N277" s="71" t="s">
        <v>198</v>
      </c>
      <c r="O277" s="84"/>
      <c r="Q277" s="49"/>
      <c r="R277" s="49"/>
      <c r="S277" s="49"/>
      <c r="T277" s="49"/>
      <c r="U277" s="49"/>
      <c r="V277" s="49"/>
      <c r="W277" s="49"/>
      <c r="X277" s="49"/>
      <c r="Y277" s="49"/>
    </row>
    <row r="278" spans="2:25" x14ac:dyDescent="0.25">
      <c r="B278" s="82"/>
      <c r="C278" s="82"/>
      <c r="D278" s="84"/>
      <c r="E278" s="87"/>
      <c r="F278" s="87"/>
      <c r="G278" s="87"/>
      <c r="H278" s="87"/>
      <c r="I278" s="84"/>
      <c r="J278" s="84"/>
      <c r="K278" s="84"/>
      <c r="L278" s="84"/>
      <c r="M278" s="84"/>
      <c r="N278" s="84"/>
      <c r="O278" s="84"/>
      <c r="Q278" s="49"/>
      <c r="R278" s="49"/>
      <c r="S278" s="49"/>
      <c r="T278" s="49"/>
      <c r="U278" s="49"/>
      <c r="V278" s="49"/>
      <c r="W278" s="49"/>
      <c r="X278" s="49"/>
      <c r="Y278" s="49"/>
    </row>
    <row r="279" spans="2:25" x14ac:dyDescent="0.25">
      <c r="B279" s="82"/>
      <c r="C279" s="82"/>
      <c r="D279" s="83" t="s">
        <v>90</v>
      </c>
      <c r="E279" s="287" t="s">
        <v>331</v>
      </c>
      <c r="F279" s="287"/>
      <c r="G279" s="287"/>
      <c r="H279" s="287"/>
      <c r="I279" s="84"/>
      <c r="J279" s="84"/>
      <c r="K279" s="84"/>
      <c r="L279" s="84"/>
      <c r="M279" s="78" t="s">
        <v>613</v>
      </c>
      <c r="N279" s="105">
        <f>COUNTIFS(N217, "C")+COUNTIFS(N243, "C")+COUNTIFS(N243, "NVT")+COUNTIFS(N250, "C")+COUNTIFS(N250, "NVT")+COUNTIFS(N275, "C")+COUNTIFS(N275, "NVT")</f>
        <v>0</v>
      </c>
      <c r="O279" s="84"/>
      <c r="Q279" s="49"/>
      <c r="R279" s="49"/>
      <c r="S279" s="49"/>
      <c r="T279" s="49"/>
      <c r="U279" s="49"/>
      <c r="V279" s="49"/>
      <c r="W279" s="49"/>
      <c r="X279" s="49"/>
      <c r="Y279" s="49"/>
    </row>
    <row r="280" spans="2:25" x14ac:dyDescent="0.25">
      <c r="B280" s="82"/>
      <c r="C280" s="84"/>
      <c r="D280" s="84"/>
      <c r="E280" s="84"/>
      <c r="F280" s="84"/>
      <c r="G280" s="84"/>
      <c r="H280" s="84"/>
      <c r="I280" s="84"/>
      <c r="J280" s="84"/>
      <c r="K280" s="84"/>
      <c r="L280" s="84"/>
      <c r="M280" s="84"/>
      <c r="N280" s="84"/>
      <c r="O280" s="84"/>
      <c r="Q280" s="49"/>
      <c r="R280" s="49"/>
      <c r="S280" s="49"/>
      <c r="T280" s="49"/>
      <c r="U280" s="49"/>
      <c r="V280" s="49"/>
      <c r="W280" s="49"/>
      <c r="X280" s="49"/>
      <c r="Y280" s="49"/>
    </row>
    <row r="281" spans="2:25" x14ac:dyDescent="0.25">
      <c r="B281" s="235"/>
      <c r="C281" s="236"/>
      <c r="D281" s="236"/>
      <c r="E281" s="236"/>
      <c r="F281" s="236"/>
      <c r="G281" s="236"/>
      <c r="H281" s="236"/>
      <c r="I281" s="236"/>
      <c r="J281" s="236"/>
      <c r="K281" s="236"/>
      <c r="L281" s="236"/>
      <c r="M281" s="236"/>
      <c r="N281" s="236"/>
      <c r="O281" s="236"/>
      <c r="P281" s="197"/>
      <c r="Q281" s="236"/>
      <c r="R281" s="236"/>
      <c r="S281" s="236"/>
      <c r="T281" s="236"/>
      <c r="U281" s="236"/>
      <c r="V281" s="236"/>
      <c r="W281" s="236"/>
      <c r="X281" s="236"/>
      <c r="Y281" s="236"/>
    </row>
    <row r="282" spans="2:25" x14ac:dyDescent="0.25">
      <c r="B282" s="235"/>
      <c r="C282" s="236"/>
      <c r="D282" s="236"/>
      <c r="E282" s="236"/>
      <c r="F282" s="236"/>
      <c r="G282" s="236"/>
      <c r="H282" s="236"/>
      <c r="I282" s="236"/>
      <c r="J282" s="236"/>
      <c r="K282" s="236"/>
      <c r="L282" s="236"/>
      <c r="M282" s="236"/>
      <c r="N282" s="236"/>
      <c r="O282" s="236"/>
      <c r="P282" s="197"/>
      <c r="Q282" s="236"/>
      <c r="R282" s="236"/>
      <c r="S282" s="236"/>
      <c r="T282" s="236"/>
      <c r="U282" s="236"/>
      <c r="V282" s="236"/>
      <c r="W282" s="236"/>
      <c r="X282" s="236"/>
      <c r="Y282" s="236"/>
    </row>
    <row r="283" spans="2:25" x14ac:dyDescent="0.25">
      <c r="B283" s="235"/>
      <c r="C283" s="236"/>
      <c r="D283" s="236"/>
      <c r="E283" s="236"/>
      <c r="F283" s="236"/>
      <c r="G283" s="236"/>
      <c r="H283" s="236"/>
      <c r="I283" s="236"/>
      <c r="J283" s="236"/>
      <c r="K283" s="236"/>
      <c r="L283" s="236"/>
      <c r="M283" s="236"/>
      <c r="N283" s="236"/>
      <c r="O283" s="236"/>
      <c r="P283" s="197"/>
      <c r="Q283" s="236"/>
      <c r="R283" s="236"/>
      <c r="S283" s="236"/>
      <c r="T283" s="236"/>
      <c r="U283" s="236"/>
      <c r="V283" s="236"/>
      <c r="W283" s="236"/>
      <c r="X283" s="236"/>
      <c r="Y283" s="236"/>
    </row>
    <row r="284" spans="2:25" x14ac:dyDescent="0.25">
      <c r="B284" s="235"/>
      <c r="C284" s="236"/>
      <c r="D284" s="236"/>
      <c r="E284" s="236"/>
      <c r="F284" s="236"/>
      <c r="G284" s="236"/>
      <c r="H284" s="236"/>
      <c r="I284" s="236"/>
      <c r="J284" s="236"/>
      <c r="K284" s="236"/>
      <c r="L284" s="236"/>
      <c r="M284" s="236"/>
      <c r="N284" s="236"/>
      <c r="O284" s="236"/>
      <c r="P284" s="197"/>
      <c r="Q284" s="236"/>
      <c r="R284" s="236"/>
      <c r="S284" s="236"/>
      <c r="T284" s="236"/>
      <c r="U284" s="236"/>
      <c r="V284" s="236"/>
      <c r="W284" s="236"/>
      <c r="X284" s="236"/>
      <c r="Y284" s="236"/>
    </row>
    <row r="285" spans="2:25" x14ac:dyDescent="0.25">
      <c r="B285" s="235"/>
      <c r="C285" s="236"/>
      <c r="D285" s="236"/>
      <c r="E285" s="236"/>
      <c r="F285" s="236"/>
      <c r="G285" s="236"/>
      <c r="H285" s="236"/>
      <c r="I285" s="236"/>
      <c r="J285" s="236"/>
      <c r="K285" s="236"/>
      <c r="L285" s="236"/>
      <c r="M285" s="236"/>
      <c r="N285" s="236"/>
      <c r="O285" s="236"/>
      <c r="P285" s="197"/>
      <c r="Q285" s="236"/>
      <c r="R285" s="236"/>
      <c r="S285" s="236"/>
      <c r="T285" s="236"/>
      <c r="U285" s="236"/>
      <c r="V285" s="236"/>
      <c r="W285" s="236"/>
      <c r="X285" s="236"/>
      <c r="Y285" s="236"/>
    </row>
    <row r="286" spans="2:25" x14ac:dyDescent="0.25">
      <c r="B286" s="237"/>
      <c r="C286" s="238"/>
      <c r="D286" s="238"/>
      <c r="E286" s="238"/>
      <c r="F286" s="238"/>
      <c r="G286" s="238"/>
      <c r="H286" s="238"/>
      <c r="I286" s="238"/>
      <c r="J286" s="238"/>
      <c r="K286" s="238"/>
      <c r="L286" s="238"/>
      <c r="M286" s="238"/>
      <c r="N286" s="238"/>
      <c r="O286" s="238"/>
      <c r="P286" s="197"/>
      <c r="Q286" s="236"/>
      <c r="R286" s="236"/>
      <c r="S286" s="236"/>
      <c r="T286" s="236"/>
      <c r="U286" s="236"/>
      <c r="V286" s="236"/>
      <c r="W286" s="236"/>
      <c r="X286" s="236"/>
      <c r="Y286" s="236"/>
    </row>
    <row r="287" spans="2:25" x14ac:dyDescent="0.25">
      <c r="B287" s="237"/>
      <c r="C287" s="238"/>
      <c r="D287" s="238"/>
      <c r="E287" s="238"/>
      <c r="F287" s="238"/>
      <c r="G287" s="238"/>
      <c r="H287" s="238"/>
      <c r="I287" s="238"/>
      <c r="J287" s="238"/>
      <c r="K287" s="238"/>
      <c r="L287" s="238"/>
      <c r="M287" s="238"/>
      <c r="N287" s="238"/>
      <c r="O287" s="238"/>
      <c r="P287" s="197"/>
      <c r="Q287" s="238"/>
      <c r="R287" s="238"/>
      <c r="S287" s="238"/>
      <c r="T287" s="238"/>
      <c r="U287" s="238"/>
      <c r="V287" s="238"/>
      <c r="W287" s="238"/>
      <c r="X287" s="238"/>
      <c r="Y287" s="238"/>
    </row>
    <row r="288" spans="2:25" x14ac:dyDescent="0.25">
      <c r="B288" s="237"/>
      <c r="C288" s="238"/>
      <c r="D288" s="238"/>
      <c r="E288" s="238"/>
      <c r="F288" s="238"/>
      <c r="G288" s="238"/>
      <c r="H288" s="238"/>
      <c r="I288" s="238"/>
      <c r="J288" s="238"/>
      <c r="K288" s="238"/>
      <c r="L288" s="238"/>
      <c r="M288" s="238"/>
      <c r="N288" s="238"/>
      <c r="O288" s="238"/>
      <c r="P288" s="197"/>
      <c r="Q288" s="238"/>
      <c r="R288" s="238"/>
      <c r="S288" s="238"/>
      <c r="T288" s="238"/>
      <c r="U288" s="238"/>
      <c r="V288" s="238"/>
      <c r="W288" s="238"/>
      <c r="X288" s="238"/>
      <c r="Y288" s="238"/>
    </row>
    <row r="289" spans="2:25" x14ac:dyDescent="0.25">
      <c r="B289" s="237"/>
      <c r="C289" s="238"/>
      <c r="D289" s="238"/>
      <c r="E289" s="238"/>
      <c r="F289" s="238"/>
      <c r="G289" s="238"/>
      <c r="H289" s="238"/>
      <c r="I289" s="238"/>
      <c r="J289" s="238"/>
      <c r="K289" s="238"/>
      <c r="L289" s="238"/>
      <c r="M289" s="238"/>
      <c r="N289" s="238"/>
      <c r="O289" s="238"/>
      <c r="P289" s="197"/>
      <c r="Q289" s="238"/>
      <c r="R289" s="238"/>
      <c r="S289" s="238"/>
      <c r="T289" s="238"/>
      <c r="U289" s="238"/>
      <c r="V289" s="238"/>
      <c r="W289" s="238"/>
      <c r="X289" s="238"/>
      <c r="Y289" s="238"/>
    </row>
    <row r="290" spans="2:25" x14ac:dyDescent="0.25">
      <c r="B290" s="237"/>
      <c r="C290" s="238"/>
      <c r="D290" s="238"/>
      <c r="E290" s="238"/>
      <c r="F290" s="238"/>
      <c r="G290" s="238"/>
      <c r="H290" s="238"/>
      <c r="I290" s="238"/>
      <c r="J290" s="238"/>
      <c r="K290" s="238"/>
      <c r="L290" s="238"/>
      <c r="M290" s="238"/>
      <c r="N290" s="238"/>
      <c r="O290" s="238"/>
      <c r="P290" s="197"/>
      <c r="Q290" s="238"/>
      <c r="R290" s="238"/>
      <c r="S290" s="238"/>
      <c r="T290" s="238"/>
      <c r="U290" s="238"/>
      <c r="V290" s="238"/>
      <c r="W290" s="238"/>
      <c r="X290" s="238"/>
      <c r="Y290" s="238"/>
    </row>
    <row r="291" spans="2:25" x14ac:dyDescent="0.25">
      <c r="B291" s="237"/>
      <c r="C291" s="238"/>
      <c r="D291" s="238"/>
      <c r="E291" s="238"/>
      <c r="F291" s="238"/>
      <c r="G291" s="238"/>
      <c r="H291" s="238"/>
      <c r="I291" s="238"/>
      <c r="J291" s="238"/>
      <c r="K291" s="238"/>
      <c r="L291" s="238"/>
      <c r="M291" s="238"/>
      <c r="N291" s="238"/>
      <c r="O291" s="238"/>
      <c r="P291" s="197"/>
      <c r="Q291" s="238"/>
      <c r="R291" s="238"/>
      <c r="S291" s="238"/>
      <c r="T291" s="238"/>
      <c r="U291" s="238"/>
      <c r="V291" s="238"/>
      <c r="W291" s="238"/>
      <c r="X291" s="238"/>
      <c r="Y291" s="238"/>
    </row>
    <row r="292" spans="2:25" x14ac:dyDescent="0.25">
      <c r="B292" s="237"/>
      <c r="C292" s="238"/>
      <c r="D292" s="238"/>
      <c r="E292" s="238"/>
      <c r="F292" s="238"/>
      <c r="G292" s="238"/>
      <c r="H292" s="238"/>
      <c r="I292" s="238"/>
      <c r="J292" s="238"/>
      <c r="K292" s="238"/>
      <c r="L292" s="238"/>
      <c r="M292" s="238"/>
      <c r="N292" s="238"/>
      <c r="O292" s="238"/>
      <c r="P292" s="197"/>
      <c r="Q292" s="238"/>
      <c r="R292" s="238"/>
      <c r="S292" s="238"/>
      <c r="T292" s="238"/>
      <c r="U292" s="238"/>
      <c r="V292" s="238"/>
      <c r="W292" s="238"/>
      <c r="X292" s="238"/>
      <c r="Y292" s="238"/>
    </row>
    <row r="293" spans="2:25" x14ac:dyDescent="0.25">
      <c r="B293" s="237"/>
      <c r="C293" s="238"/>
      <c r="D293" s="238"/>
      <c r="E293" s="238"/>
      <c r="F293" s="238"/>
      <c r="G293" s="238"/>
      <c r="H293" s="238"/>
      <c r="I293" s="238"/>
      <c r="J293" s="238"/>
      <c r="K293" s="238"/>
      <c r="L293" s="238"/>
      <c r="M293" s="238"/>
      <c r="N293" s="238"/>
      <c r="O293" s="238"/>
      <c r="P293" s="197"/>
      <c r="Q293" s="238"/>
      <c r="R293" s="238"/>
      <c r="S293" s="238"/>
      <c r="T293" s="238"/>
      <c r="U293" s="238"/>
      <c r="V293" s="238"/>
      <c r="W293" s="238"/>
      <c r="X293" s="238"/>
      <c r="Y293" s="238"/>
    </row>
    <row r="294" spans="2:25" x14ac:dyDescent="0.25">
      <c r="B294" s="237"/>
      <c r="C294" s="238"/>
      <c r="D294" s="238"/>
      <c r="E294" s="238"/>
      <c r="F294" s="238"/>
      <c r="G294" s="238"/>
      <c r="H294" s="238"/>
      <c r="I294" s="238"/>
      <c r="J294" s="238"/>
      <c r="K294" s="238"/>
      <c r="L294" s="238"/>
      <c r="M294" s="238"/>
      <c r="N294" s="238"/>
      <c r="O294" s="238"/>
      <c r="P294" s="197"/>
      <c r="Q294" s="238"/>
      <c r="R294" s="238"/>
      <c r="S294" s="238"/>
      <c r="T294" s="238"/>
      <c r="U294" s="238"/>
      <c r="V294" s="238"/>
      <c r="W294" s="238"/>
      <c r="X294" s="238"/>
      <c r="Y294" s="238"/>
    </row>
  </sheetData>
  <conditionalFormatting sqref="N38">
    <cfRule type="cellIs" dxfId="65" priority="17" operator="lessThan">
      <formula>2</formula>
    </cfRule>
  </conditionalFormatting>
  <conditionalFormatting sqref="N78">
    <cfRule type="cellIs" dxfId="64" priority="16" operator="lessThan">
      <formula>3</formula>
    </cfRule>
  </conditionalFormatting>
  <conditionalFormatting sqref="N143">
    <cfRule type="cellIs" dxfId="63" priority="14" operator="greaterThan">
      <formula>0</formula>
    </cfRule>
  </conditionalFormatting>
  <conditionalFormatting sqref="N205">
    <cfRule type="cellIs" dxfId="62" priority="13" operator="lessThan">
      <formula>3</formula>
    </cfRule>
  </conditionalFormatting>
  <conditionalFormatting sqref="N222">
    <cfRule type="cellIs" dxfId="61" priority="12" operator="greaterThan">
      <formula>0</formula>
    </cfRule>
  </conditionalFormatting>
  <conditionalFormatting sqref="N279">
    <cfRule type="cellIs" dxfId="60" priority="10" operator="greaterThan">
      <formula>3</formula>
    </cfRule>
  </conditionalFormatting>
  <conditionalFormatting sqref="N103 N269">
    <cfRule type="cellIs" dxfId="59" priority="9" operator="lessThan">
      <formula>3</formula>
    </cfRule>
  </conditionalFormatting>
  <conditionalFormatting sqref="N229">
    <cfRule type="cellIs" dxfId="58" priority="8" operator="greaterThan">
      <formula>0</formula>
    </cfRule>
  </conditionalFormatting>
  <conditionalFormatting sqref="N256">
    <cfRule type="cellIs" dxfId="57" priority="7" operator="greaterThan">
      <formula>1</formula>
    </cfRule>
  </conditionalFormatting>
  <conditionalFormatting sqref="N171">
    <cfRule type="cellIs" dxfId="56" priority="6" operator="greaterThan">
      <formula>0</formula>
    </cfRule>
  </conditionalFormatting>
  <conditionalFormatting sqref="N115">
    <cfRule type="cellIs" dxfId="55" priority="5" operator="lessThan">
      <formula>1</formula>
    </cfRule>
  </conditionalFormatting>
  <conditionalFormatting sqref="N151">
    <cfRule type="cellIs" dxfId="54" priority="4" operator="lessThan">
      <formula>2</formula>
    </cfRule>
  </conditionalFormatting>
  <conditionalFormatting sqref="N236">
    <cfRule type="cellIs" dxfId="53" priority="3" operator="greaterThan">
      <formula>0</formula>
    </cfRule>
  </conditionalFormatting>
  <conditionalFormatting sqref="N137">
    <cfRule type="cellIs" dxfId="52" priority="1" operator="greaterThan">
      <formula>0</formula>
    </cfRule>
  </conditionalFormatting>
  <dataValidations count="12">
    <dataValidation allowBlank="1" showInputMessage="1" showErrorMessage="1" promptTitle="NC" sqref="D256 D56 D16:D22 D96 D47 D63 D279 D182 D228:D229 D86 D135:D137 D158 D179 D103 D222 D166:D169 D199 D42:D45 D100 D113:D114 D141 D248 D149:D151 D203 D90 D75:D83 D171:D173 D175 D185:D188 D190:D191 D215:D216 D72:D73 D235:D236 D269:D270 D272"/>
    <dataValidation type="decimal" errorStyle="information" allowBlank="1" showInputMessage="1" showErrorMessage="1" error="Vul getal in tussen 0.1 en 20" prompt="Vul aantal &quot;FTE&quot; in" sqref="S42:S43">
      <formula1>0.1</formula1>
      <formula2>20</formula2>
    </dataValidation>
    <dataValidation type="list" allowBlank="1" showInputMessage="1" showErrorMessage="1" sqref="N181 N211 N189 N174 N193 N88 N74 N15 N127 N217 N109 N98 N92 N84 N139 N65 N61 N57 N41 N32 N157 N147">
      <formula1>$AA$16:$AA$17</formula1>
    </dataValidation>
    <dataValidation type="list" allowBlank="1" showInputMessage="1" showErrorMessage="1" promptTitle="klik hier" sqref="N82">
      <formula1>$AA$16:$AA$17</formula1>
    </dataValidation>
    <dataValidation type="list" allowBlank="1" showInputMessage="1" showErrorMessage="1" sqref="N201">
      <formula1>$AA$16:$AA$18</formula1>
    </dataValidation>
    <dataValidation type="list" allowBlank="1" showInputMessage="1" showErrorMessage="1" sqref="N243">
      <formula1>$AA16:$AA$18</formula1>
    </dataValidation>
    <dataValidation type="list" allowBlank="1" showInputMessage="1" showErrorMessage="1" sqref="N259 N250">
      <formula1>$AA16:$AA$18</formula1>
    </dataValidation>
    <dataValidation type="list" allowBlank="1" showInputMessage="1" showErrorMessage="1" sqref="N275">
      <formula1>$AA16:$AA$18</formula1>
    </dataValidation>
    <dataValidation type="list" allowBlank="1" showInputMessage="1" showErrorMessage="1" sqref="N232">
      <formula1>$AA$17:$AA23</formula1>
    </dataValidation>
    <dataValidation type="list" allowBlank="1" showInputMessage="1" showErrorMessage="1" sqref="N258">
      <formula1>$AA16:$AA$18</formula1>
    </dataValidation>
    <dataValidation type="list" allowBlank="1" showInputMessage="1" showErrorMessage="1" sqref="N231">
      <formula1>$AA16:$AA$18</formula1>
    </dataValidation>
    <dataValidation type="list" allowBlank="1" showInputMessage="1" showErrorMessage="1" sqref="N225">
      <formula1>$AA16:$AA$18</formula1>
    </dataValidation>
  </dataValidations>
  <hyperlinks>
    <hyperlink ref="E16:I16" r:id="rId1" display="Richtlijn verslaglegging, blz. 17"/>
    <hyperlink ref="J95:M95" r:id="rId2" display=" ICF/ICIDH op ikbenlogopedist.nl"/>
    <hyperlink ref="J128:M128" r:id="rId3" display=" ICF/ICIDH op ikbenlogopedist.nl"/>
    <hyperlink ref="N17" location="Start_1.1" tooltip="Start vraag 1.1" display="START"/>
    <hyperlink ref="N36" location="Start_1.2" tooltip="Start vraag 1.2" display="START"/>
    <hyperlink ref="N44" location="Start_1.3" tooltip="Start vraag 1.3" display="START"/>
    <hyperlink ref="N59" location="Start_1.4_1.7" tooltip="Start vraag 1.4" display="START"/>
    <hyperlink ref="N63" location="Start_1.4_1.7" tooltip="Start vraag 1.5" display="START"/>
    <hyperlink ref="N70" location="Start_1.4_1.7" tooltip="Start vraag 1.6" display="START"/>
    <hyperlink ref="N86" location="Start_1.8_1.11" tooltip="Start vraag 1.8" display="START"/>
    <hyperlink ref="N100" location="Start_1.8_1.11" tooltip="Start vraag 1.11" display="START"/>
    <hyperlink ref="N111" location="Start_1.12" tooltip="Start vraag 1.12" display="START"/>
    <hyperlink ref="N135" location="Start_1.13" tooltip="Start vraag 1.13" display="START"/>
    <hyperlink ref="N141" location="Start_1.14" tooltip="Start vraag 1.14" display="START"/>
    <hyperlink ref="N169" location="Start_1.16" tooltip="Start vraag 1.16" display="START"/>
    <hyperlink ref="N184" location="Start_1.18" tooltip="Start vraag 1.18" display="START"/>
    <hyperlink ref="N199" location="Start_1.20_1.21" tooltip="Start vraag 1.20" display="START"/>
    <hyperlink ref="N203" location="Start_1.20_1.21" tooltip="Start vraag 1.21" display="START"/>
    <hyperlink ref="N219" location="Start_1.23" tooltip="Start vraag 1.23" display="START"/>
    <hyperlink ref="N277" location="Start_1.29" tooltip="start vraag 1.29" display="START"/>
    <hyperlink ref="N227" location="Start_1.24" tooltip="Start vraag 1.24" display="START"/>
    <hyperlink ref="N246" location="Start_1.26" tooltip="Start vraag 1.26" display="START"/>
    <hyperlink ref="K203" r:id="rId4"/>
    <hyperlink ref="K86" r:id="rId5"/>
    <hyperlink ref="K96" r:id="rId6"/>
    <hyperlink ref="K100" r:id="rId7"/>
    <hyperlink ref="K135" r:id="rId8"/>
    <hyperlink ref="E78" r:id="rId9"/>
    <hyperlink ref="N178" location="Start_1.17" tooltip="Start vraag 1.17" display="START"/>
    <hyperlink ref="N191" location="Start_1.19" tooltip="Start vraag 1.19" display="START"/>
    <hyperlink ref="N214" location="Start_1.22" tooltip="Start vraag 1.22" display="START"/>
    <hyperlink ref="N254" location="Start_1.27" tooltip="Start vraag 1.27" display="START"/>
    <hyperlink ref="N76" location="Start_1.4_1.7" tooltip="Start vraag 1.7" display="START"/>
    <hyperlink ref="N90" location="Start_1.8_1.11" tooltip="Start vraag 1.9" display="START"/>
    <hyperlink ref="N94" location="Start_1.8_1.11" tooltip="Start vraag 1.10" display="START"/>
    <hyperlink ref="N149" location="Start_1.15" tooltip="Start vraag 1.15" display="START"/>
    <hyperlink ref="E30" r:id="rId10"/>
    <hyperlink ref="E37" r:id="rId11"/>
    <hyperlink ref="E55" r:id="rId12"/>
    <hyperlink ref="E59" r:id="rId13"/>
    <hyperlink ref="E63" r:id="rId14"/>
    <hyperlink ref="E70" r:id="rId15"/>
    <hyperlink ref="E72" r:id="rId16"/>
    <hyperlink ref="E86" r:id="rId17"/>
    <hyperlink ref="E90" r:id="rId18"/>
    <hyperlink ref="E96" r:id="rId19"/>
    <hyperlink ref="E100" r:id="rId20"/>
    <hyperlink ref="E113" r:id="rId21"/>
    <hyperlink ref="E135" r:id="rId22"/>
    <hyperlink ref="E141" r:id="rId23"/>
    <hyperlink ref="E149" r:id="rId24"/>
    <hyperlink ref="E169" r:id="rId25"/>
    <hyperlink ref="E179" r:id="rId26"/>
    <hyperlink ref="E187" r:id="rId27"/>
    <hyperlink ref="E191" r:id="rId28"/>
    <hyperlink ref="E199" r:id="rId29"/>
    <hyperlink ref="E203" r:id="rId30"/>
    <hyperlink ref="K199" r:id="rId31"/>
    <hyperlink ref="E215" r:id="rId32"/>
    <hyperlink ref="E222" r:id="rId33"/>
    <hyperlink ref="E228" r:id="rId34"/>
    <hyperlink ref="E248" r:id="rId35"/>
    <hyperlink ref="E256" r:id="rId36"/>
    <hyperlink ref="J248" r:id="rId37"/>
    <hyperlink ref="E279" r:id="rId38"/>
    <hyperlink ref="E141:H141" r:id="rId39" display="Richtlijn dossiervorming 3.4.2"/>
    <hyperlink ref="E149:H149" r:id="rId40" display="Richtlijn dossiervorming 3.4.2"/>
    <hyperlink ref="E169:H169" r:id="rId41" display="Richtlijn dossiervorming 3.5.2"/>
    <hyperlink ref="E179:H179" r:id="rId42" display="Richtlijn dossiervorming 3.5.2"/>
    <hyperlink ref="E187:H187" r:id="rId43" display="Richtlijn dossiervorming 3.5.2"/>
    <hyperlink ref="E191:H191" r:id="rId44" display="Richtlijn dossiervorming 3.5.2"/>
    <hyperlink ref="E199:H199" r:id="rId45" display="Richtlijn dossiervorming 3.5.2"/>
    <hyperlink ref="K199:M199" r:id="rId46" display="Logopedische Standaard 1e lijn (33), blz. 33"/>
    <hyperlink ref="E30:H30" r:id="rId47" display="Richtlijn dossiervorming 3.1.4"/>
    <hyperlink ref="E37:H37" r:id="rId48" display="Voorbeeld Behandelovereenkomst"/>
    <hyperlink ref="E55:H55" r:id="rId49" display="Richtlijn dossiervorming 3.1.2"/>
    <hyperlink ref="E59:J59" r:id="rId50" display="Logopedische standaarden 1e lijn (19), blz 11"/>
    <hyperlink ref="E63:H63" r:id="rId51" display="Richtlijn dossiervorming 3.1.3"/>
    <hyperlink ref="E70:H70" r:id="rId52" display="Voorbeeld Behandelovereenkomst"/>
    <hyperlink ref="E72:H72" r:id="rId53" display="Richtlijn dossiervorming 3.1.3"/>
    <hyperlink ref="E86:H86" r:id="rId54" display="Richtlijn dossiervorming 3.2.2"/>
    <hyperlink ref="E203:H203" r:id="rId55" display="Richtlijn dossiervorming 3.5.2"/>
    <hyperlink ref="E215:H215" r:id="rId56" display="Richtlijn dossiervorming 3.6.2"/>
    <hyperlink ref="E222:H222" r:id="rId57" display="Richtlijn dossiervorming 3.6.2"/>
    <hyperlink ref="E228:H228" r:id="rId58" display="Richtlijn dossiervorming 3.6.2"/>
    <hyperlink ref="E248:H248" r:id="rId59" display="Richtlijn dossiervorming 3.7.2"/>
    <hyperlink ref="J248:M248" r:id="rId60" display="Logopedische Standaard 1e lijn (48), blz 15"/>
    <hyperlink ref="E256:H256" r:id="rId61" display="Richtlijn dossiervorming 3.7.2"/>
    <hyperlink ref="E279:H279" r:id="rId62" display="Richtlijn dossiervorming 3.8.1"/>
    <hyperlink ref="N234" location="Start_1.25" tooltip="Start vraag 1.25" display="START"/>
    <hyperlink ref="N262" location="Start_1.28" tooltip="Start vraag 1.28" display="START"/>
    <hyperlink ref="E235:K235" r:id="rId63" display="Logopedische standaarden 1e lijn, onderdeel Beheer"/>
    <hyperlink ref="E269:H269" r:id="rId64" display="Addendum richtlijn verslaggeving"/>
  </hyperlinks>
  <pageMargins left="0.7" right="0.7" top="0.75" bottom="0.75" header="0.3" footer="0.3"/>
  <pageSetup paperSize="9" orientation="landscape" r:id="rId65"/>
  <drawing r:id="rId66"/>
  <legacyDrawing r:id="rId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topLeftCell="A43" workbookViewId="0"/>
  </sheetViews>
  <sheetFormatPr defaultRowHeight="15" x14ac:dyDescent="0.25"/>
  <cols>
    <col min="1" max="1" width="5.140625" style="44" customWidth="1"/>
    <col min="2" max="2" width="4.140625" style="45" customWidth="1"/>
    <col min="3" max="3" width="9.140625" style="45"/>
    <col min="4" max="4" width="3.5703125" style="45" customWidth="1"/>
    <col min="5" max="5" width="6.7109375" style="45" customWidth="1"/>
    <col min="6" max="12" width="9.140625" style="45"/>
    <col min="13" max="13" width="22" style="45" customWidth="1"/>
    <col min="14" max="14" width="8.85546875" style="45" customWidth="1"/>
    <col min="15" max="15" width="7.85546875" style="45" customWidth="1"/>
    <col min="16" max="16" width="4.42578125" style="44" customWidth="1"/>
    <col min="17" max="17" width="6.28515625" style="45" customWidth="1"/>
    <col min="18" max="24" width="9.140625" style="45"/>
    <col min="25" max="25" width="9.140625" style="44"/>
    <col min="26" max="16384" width="9.140625" style="45"/>
  </cols>
  <sheetData>
    <row r="1" spans="2:27" s="44" customFormat="1" x14ac:dyDescent="0.25"/>
    <row r="2" spans="2:27" x14ac:dyDescent="0.25">
      <c r="B2" s="84"/>
      <c r="C2" s="84"/>
      <c r="D2" s="84"/>
      <c r="E2" s="84"/>
      <c r="F2" s="84"/>
      <c r="G2" s="84"/>
      <c r="H2" s="84"/>
      <c r="I2" s="84"/>
      <c r="J2" s="84"/>
      <c r="K2" s="84"/>
      <c r="L2" s="84"/>
      <c r="M2" s="84"/>
      <c r="N2" s="106" t="s">
        <v>115</v>
      </c>
      <c r="O2" s="84"/>
      <c r="Q2" s="49"/>
      <c r="R2" s="49"/>
      <c r="S2" s="49"/>
      <c r="T2" s="49"/>
      <c r="U2" s="49"/>
      <c r="V2" s="49"/>
      <c r="W2" s="49"/>
      <c r="X2" s="49"/>
      <c r="Z2" s="167"/>
      <c r="AA2" s="167"/>
    </row>
    <row r="3" spans="2:27" ht="18" customHeight="1" x14ac:dyDescent="0.35">
      <c r="B3" s="84"/>
      <c r="C3" s="84"/>
      <c r="D3" s="107" t="s">
        <v>459</v>
      </c>
      <c r="E3" s="84"/>
      <c r="F3" s="84"/>
      <c r="G3" s="84"/>
      <c r="H3" s="84"/>
      <c r="I3" s="84"/>
      <c r="J3" s="84"/>
      <c r="K3" s="84"/>
      <c r="L3" s="84"/>
      <c r="M3" s="84"/>
      <c r="N3" s="106" t="s">
        <v>458</v>
      </c>
      <c r="O3" s="84"/>
      <c r="Q3" s="49"/>
      <c r="R3" s="53" t="s">
        <v>460</v>
      </c>
      <c r="S3" s="54"/>
      <c r="T3" s="54"/>
      <c r="U3" s="54"/>
      <c r="V3" s="54"/>
      <c r="W3" s="54"/>
      <c r="X3" s="54"/>
      <c r="Z3" s="167"/>
      <c r="AA3" s="167"/>
    </row>
    <row r="4" spans="2:27" x14ac:dyDescent="0.25">
      <c r="B4" s="84"/>
      <c r="C4" s="84"/>
      <c r="D4" s="84"/>
      <c r="E4" s="84"/>
      <c r="F4" s="84"/>
      <c r="G4" s="84"/>
      <c r="H4" s="84"/>
      <c r="I4" s="84"/>
      <c r="J4" s="84"/>
      <c r="K4" s="84"/>
      <c r="L4" s="84"/>
      <c r="M4" s="84"/>
      <c r="N4" s="84"/>
      <c r="O4" s="84"/>
      <c r="Q4" s="49"/>
      <c r="R4" s="56"/>
      <c r="S4" s="54"/>
      <c r="T4" s="54"/>
      <c r="U4" s="54"/>
      <c r="V4" s="54"/>
      <c r="W4" s="54"/>
      <c r="X4" s="54"/>
      <c r="Z4" s="167"/>
      <c r="AA4" s="167"/>
    </row>
    <row r="5" spans="2:27" x14ac:dyDescent="0.25">
      <c r="B5" s="49"/>
      <c r="C5" s="65" t="s">
        <v>34</v>
      </c>
      <c r="D5" s="66" t="s">
        <v>259</v>
      </c>
      <c r="E5" s="56"/>
      <c r="F5" s="56"/>
      <c r="G5" s="56"/>
      <c r="H5" s="56"/>
      <c r="I5" s="56"/>
      <c r="J5" s="56"/>
      <c r="K5" s="56"/>
      <c r="L5" s="56"/>
      <c r="M5" s="56"/>
      <c r="N5" s="183"/>
      <c r="O5" s="49"/>
      <c r="Q5" s="49"/>
      <c r="R5" s="56" t="s">
        <v>461</v>
      </c>
      <c r="S5" s="108"/>
      <c r="T5" s="108"/>
      <c r="U5" s="109"/>
      <c r="V5" s="54"/>
      <c r="W5" s="54"/>
      <c r="X5" s="54"/>
      <c r="Z5" s="167"/>
      <c r="AA5" s="167"/>
    </row>
    <row r="6" spans="2:27" x14ac:dyDescent="0.25">
      <c r="B6" s="49"/>
      <c r="C6" s="65"/>
      <c r="D6" s="66" t="s">
        <v>260</v>
      </c>
      <c r="E6" s="56"/>
      <c r="F6" s="56"/>
      <c r="G6" s="56"/>
      <c r="H6" s="56"/>
      <c r="I6" s="56"/>
      <c r="J6" s="56"/>
      <c r="K6" s="56"/>
      <c r="L6" s="56"/>
      <c r="M6" s="56"/>
      <c r="N6" s="225"/>
      <c r="O6" s="49"/>
      <c r="Q6" s="49"/>
      <c r="R6" s="56" t="s">
        <v>98</v>
      </c>
      <c r="S6" s="108"/>
      <c r="T6" s="108"/>
      <c r="U6" s="109"/>
      <c r="V6" s="54"/>
      <c r="W6" s="54"/>
      <c r="X6" s="54"/>
      <c r="Z6" s="167"/>
      <c r="AA6" s="167"/>
    </row>
    <row r="7" spans="2:27" x14ac:dyDescent="0.25">
      <c r="B7" s="84"/>
      <c r="C7" s="90"/>
      <c r="D7" s="89"/>
      <c r="E7" s="84"/>
      <c r="F7" s="84"/>
      <c r="G7" s="87"/>
      <c r="H7" s="87"/>
      <c r="I7" s="87"/>
      <c r="J7" s="84"/>
      <c r="K7" s="84"/>
      <c r="L7" s="84"/>
      <c r="M7" s="84"/>
      <c r="N7" s="84"/>
      <c r="O7" s="84"/>
      <c r="Q7" s="49"/>
      <c r="R7" s="56" t="s">
        <v>99</v>
      </c>
      <c r="S7" s="108"/>
      <c r="T7" s="108"/>
      <c r="U7" s="109"/>
      <c r="V7" s="54"/>
      <c r="W7" s="54"/>
      <c r="X7" s="54"/>
      <c r="Z7" s="167"/>
      <c r="AA7" s="167"/>
    </row>
    <row r="8" spans="2:27" x14ac:dyDescent="0.25">
      <c r="B8" s="84"/>
      <c r="C8" s="90"/>
      <c r="D8" s="255" t="s">
        <v>349</v>
      </c>
      <c r="E8" s="84"/>
      <c r="F8" s="287" t="s">
        <v>360</v>
      </c>
      <c r="G8" s="287"/>
      <c r="H8" s="213"/>
      <c r="I8" s="213"/>
      <c r="J8" s="88"/>
      <c r="K8" s="84"/>
      <c r="L8" s="84"/>
      <c r="M8" s="84" t="s">
        <v>266</v>
      </c>
      <c r="N8" s="84"/>
      <c r="O8" s="84"/>
      <c r="Q8" s="49"/>
      <c r="R8" s="56" t="s">
        <v>100</v>
      </c>
      <c r="S8" s="108"/>
      <c r="T8" s="108"/>
      <c r="U8" s="109"/>
      <c r="V8" s="54"/>
      <c r="W8" s="54"/>
      <c r="X8" s="54"/>
      <c r="Z8" s="167"/>
      <c r="AA8" s="167"/>
    </row>
    <row r="9" spans="2:27" x14ac:dyDescent="0.25">
      <c r="B9" s="84"/>
      <c r="C9" s="90"/>
      <c r="D9" s="212"/>
      <c r="E9" s="84"/>
      <c r="F9" s="213"/>
      <c r="G9" s="213"/>
      <c r="H9" s="213"/>
      <c r="I9" s="213"/>
      <c r="J9" s="88"/>
      <c r="K9" s="84"/>
      <c r="L9" s="84"/>
      <c r="M9" s="84"/>
      <c r="N9" s="84"/>
      <c r="O9" s="84"/>
      <c r="Q9" s="49"/>
      <c r="R9" s="56" t="s">
        <v>101</v>
      </c>
      <c r="S9" s="108"/>
      <c r="T9" s="108"/>
      <c r="U9" s="109"/>
      <c r="V9" s="54"/>
      <c r="W9" s="54"/>
      <c r="X9" s="54"/>
      <c r="Z9" s="167"/>
      <c r="AA9" s="167"/>
    </row>
    <row r="10" spans="2:27" x14ac:dyDescent="0.25">
      <c r="B10" s="49"/>
      <c r="C10" s="217" t="s">
        <v>596</v>
      </c>
      <c r="D10" s="214"/>
      <c r="E10" s="49"/>
      <c r="F10" s="215"/>
      <c r="G10" s="215"/>
      <c r="H10" s="215"/>
      <c r="I10" s="215"/>
      <c r="J10" s="216"/>
      <c r="K10" s="49"/>
      <c r="L10" s="49"/>
      <c r="M10" s="49"/>
      <c r="N10" s="44"/>
      <c r="O10" s="49"/>
      <c r="Q10" s="49"/>
      <c r="R10" s="49"/>
      <c r="S10" s="49"/>
      <c r="T10" s="49"/>
      <c r="U10" s="49"/>
      <c r="V10" s="49"/>
      <c r="W10" s="49"/>
      <c r="X10" s="49"/>
      <c r="Z10" s="167"/>
      <c r="AA10" s="167"/>
    </row>
    <row r="11" spans="2:27" x14ac:dyDescent="0.25">
      <c r="B11" s="84"/>
      <c r="C11" s="90"/>
      <c r="D11" s="212"/>
      <c r="E11" s="84"/>
      <c r="F11" s="213"/>
      <c r="G11" s="213"/>
      <c r="H11" s="213"/>
      <c r="I11" s="213"/>
      <c r="J11" s="88"/>
      <c r="K11" s="84"/>
      <c r="L11" s="84"/>
      <c r="M11" s="218" t="s">
        <v>333</v>
      </c>
      <c r="N11" s="102"/>
      <c r="O11" s="102"/>
      <c r="Q11" s="49"/>
      <c r="R11" s="222" t="s">
        <v>298</v>
      </c>
      <c r="S11" s="56"/>
      <c r="T11" s="56"/>
      <c r="U11" s="56"/>
      <c r="V11" s="56"/>
      <c r="W11" s="56"/>
      <c r="X11" s="54"/>
      <c r="Z11" s="167"/>
      <c r="AA11" s="167"/>
    </row>
    <row r="12" spans="2:27" x14ac:dyDescent="0.25">
      <c r="B12" s="84"/>
      <c r="C12" s="90"/>
      <c r="D12" s="255" t="s">
        <v>349</v>
      </c>
      <c r="E12" s="84"/>
      <c r="F12" s="287" t="s">
        <v>361</v>
      </c>
      <c r="G12" s="287"/>
      <c r="H12" s="287"/>
      <c r="I12" s="213"/>
      <c r="J12" s="88"/>
      <c r="K12" s="84"/>
      <c r="L12" s="84"/>
      <c r="M12" s="84" t="s">
        <v>262</v>
      </c>
      <c r="N12" s="84"/>
      <c r="O12" s="102"/>
      <c r="Q12" s="49"/>
      <c r="R12" s="56" t="s">
        <v>299</v>
      </c>
      <c r="S12" s="56"/>
      <c r="T12" s="56"/>
      <c r="U12" s="56"/>
      <c r="V12" s="56"/>
      <c r="W12" s="56"/>
      <c r="X12" s="54"/>
      <c r="Z12" s="167"/>
      <c r="AA12" s="167"/>
    </row>
    <row r="13" spans="2:27" x14ac:dyDescent="0.25">
      <c r="B13" s="84"/>
      <c r="C13" s="90"/>
      <c r="D13" s="94"/>
      <c r="E13" s="84"/>
      <c r="F13" s="213"/>
      <c r="G13" s="213"/>
      <c r="H13" s="213"/>
      <c r="I13" s="213"/>
      <c r="J13" s="88"/>
      <c r="K13" s="84"/>
      <c r="L13" s="84"/>
      <c r="M13" s="219" t="s">
        <v>267</v>
      </c>
      <c r="N13" s="102"/>
      <c r="O13" s="102"/>
      <c r="Q13" s="49"/>
      <c r="R13" s="56" t="s">
        <v>112</v>
      </c>
      <c r="S13" s="56"/>
      <c r="T13" s="56"/>
      <c r="U13" s="56"/>
      <c r="V13" s="56"/>
      <c r="W13" s="56"/>
      <c r="X13" s="54"/>
      <c r="Z13" s="167"/>
      <c r="AA13" s="167"/>
    </row>
    <row r="14" spans="2:27" x14ac:dyDescent="0.25">
      <c r="B14" s="84"/>
      <c r="C14" s="90"/>
      <c r="D14" s="212"/>
      <c r="E14" s="84"/>
      <c r="F14" s="213"/>
      <c r="G14" s="213"/>
      <c r="H14" s="213"/>
      <c r="I14" s="213"/>
      <c r="J14" s="88"/>
      <c r="K14" s="84"/>
      <c r="L14" s="84"/>
      <c r="M14" s="209"/>
      <c r="N14" s="102"/>
      <c r="O14" s="102"/>
      <c r="Q14" s="49"/>
      <c r="R14" s="56" t="s">
        <v>281</v>
      </c>
      <c r="S14" s="56"/>
      <c r="T14" s="56"/>
      <c r="U14" s="56"/>
      <c r="V14" s="56"/>
      <c r="W14" s="56"/>
      <c r="X14" s="54"/>
      <c r="Z14" s="167"/>
      <c r="AA14" s="167"/>
    </row>
    <row r="15" spans="2:27" x14ac:dyDescent="0.25">
      <c r="B15" s="49"/>
      <c r="C15" s="217" t="s">
        <v>261</v>
      </c>
      <c r="D15" s="214"/>
      <c r="E15" s="49"/>
      <c r="F15" s="215"/>
      <c r="G15" s="215"/>
      <c r="H15" s="215"/>
      <c r="I15" s="215"/>
      <c r="J15" s="216"/>
      <c r="K15" s="49"/>
      <c r="L15" s="49"/>
      <c r="M15" s="49"/>
      <c r="N15" s="44"/>
      <c r="O15" s="49"/>
      <c r="Q15" s="49"/>
      <c r="R15" s="49"/>
      <c r="S15" s="49"/>
      <c r="T15" s="49"/>
      <c r="U15" s="49"/>
      <c r="V15" s="49"/>
      <c r="W15" s="56"/>
      <c r="X15" s="54"/>
      <c r="Z15" s="167"/>
      <c r="AA15" s="167"/>
    </row>
    <row r="16" spans="2:27" x14ac:dyDescent="0.25">
      <c r="B16" s="84"/>
      <c r="C16" s="90"/>
      <c r="D16" s="212"/>
      <c r="E16" s="84"/>
      <c r="F16" s="213"/>
      <c r="G16" s="213"/>
      <c r="H16" s="213"/>
      <c r="I16" s="213"/>
      <c r="J16" s="88"/>
      <c r="K16" s="84"/>
      <c r="L16" s="84"/>
      <c r="M16" s="218" t="s">
        <v>268</v>
      </c>
      <c r="N16" s="102"/>
      <c r="O16" s="102"/>
      <c r="Q16" s="49"/>
      <c r="R16" s="56"/>
      <c r="S16" s="108"/>
      <c r="T16" s="108"/>
      <c r="U16" s="109"/>
      <c r="V16" s="54"/>
      <c r="W16" s="54"/>
      <c r="X16" s="54"/>
      <c r="Z16" s="167"/>
      <c r="AA16" s="167"/>
    </row>
    <row r="17" spans="2:27" x14ac:dyDescent="0.25">
      <c r="B17" s="84"/>
      <c r="C17" s="90"/>
      <c r="D17" s="255" t="s">
        <v>349</v>
      </c>
      <c r="E17" s="84"/>
      <c r="F17" s="287" t="s">
        <v>362</v>
      </c>
      <c r="G17" s="287"/>
      <c r="H17" s="289"/>
      <c r="I17" s="256"/>
      <c r="J17" s="88"/>
      <c r="K17" s="84"/>
      <c r="L17" s="84"/>
      <c r="M17" s="102" t="s">
        <v>262</v>
      </c>
      <c r="N17" s="102"/>
      <c r="O17" s="102"/>
      <c r="Q17" s="49"/>
      <c r="R17" s="56"/>
      <c r="S17" s="108"/>
      <c r="T17" s="108"/>
      <c r="U17" s="109"/>
      <c r="V17" s="54"/>
      <c r="W17" s="54"/>
      <c r="X17" s="54"/>
      <c r="Z17" s="167"/>
      <c r="AA17" s="167"/>
    </row>
    <row r="18" spans="2:27" x14ac:dyDescent="0.25">
      <c r="B18" s="84"/>
      <c r="C18" s="90"/>
      <c r="D18" s="212"/>
      <c r="E18" s="84"/>
      <c r="F18" s="213"/>
      <c r="G18" s="213"/>
      <c r="H18" s="213"/>
      <c r="I18" s="213"/>
      <c r="J18" s="88"/>
      <c r="K18" s="84"/>
      <c r="L18" s="84"/>
      <c r="M18" s="102" t="s">
        <v>552</v>
      </c>
      <c r="N18" s="102"/>
      <c r="O18" s="102"/>
      <c r="Q18" s="49"/>
      <c r="R18" s="56"/>
      <c r="S18" s="108"/>
      <c r="T18" s="108"/>
      <c r="U18" s="109"/>
      <c r="V18" s="54"/>
      <c r="W18" s="54"/>
      <c r="X18" s="54"/>
      <c r="Z18" s="167"/>
      <c r="AA18" s="167"/>
    </row>
    <row r="19" spans="2:27" x14ac:dyDescent="0.25">
      <c r="B19" s="84"/>
      <c r="C19" s="90"/>
      <c r="D19" s="212"/>
      <c r="E19" s="84"/>
      <c r="F19" s="213"/>
      <c r="G19" s="213"/>
      <c r="H19" s="213"/>
      <c r="I19" s="213"/>
      <c r="J19" s="88"/>
      <c r="K19" s="84"/>
      <c r="L19" s="84"/>
      <c r="M19" s="102"/>
      <c r="N19" s="102"/>
      <c r="O19" s="102"/>
      <c r="Q19" s="49"/>
      <c r="R19" s="56"/>
      <c r="S19" s="108"/>
      <c r="T19" s="108"/>
      <c r="U19" s="109"/>
      <c r="V19" s="54"/>
      <c r="W19" s="54"/>
      <c r="X19" s="54"/>
      <c r="Z19" s="167"/>
      <c r="AA19" s="167"/>
    </row>
    <row r="20" spans="2:27" x14ac:dyDescent="0.25">
      <c r="B20" s="49"/>
      <c r="C20" s="217" t="s">
        <v>332</v>
      </c>
      <c r="D20" s="214"/>
      <c r="E20" s="49"/>
      <c r="F20" s="215"/>
      <c r="G20" s="215"/>
      <c r="H20" s="215"/>
      <c r="I20" s="215"/>
      <c r="J20" s="216"/>
      <c r="K20" s="49"/>
      <c r="L20" s="49"/>
      <c r="M20" s="49"/>
      <c r="N20" s="44"/>
      <c r="O20" s="49"/>
      <c r="Q20" s="49"/>
      <c r="R20" s="56"/>
      <c r="S20" s="108"/>
      <c r="T20" s="108"/>
      <c r="U20" s="109"/>
      <c r="V20" s="54"/>
      <c r="W20" s="54"/>
      <c r="X20" s="54"/>
      <c r="Z20" s="167"/>
      <c r="AA20" s="167"/>
    </row>
    <row r="21" spans="2:27" x14ac:dyDescent="0.25">
      <c r="B21" s="84"/>
      <c r="C21" s="90"/>
      <c r="D21" s="212"/>
      <c r="E21" s="84"/>
      <c r="F21" s="213"/>
      <c r="G21" s="213"/>
      <c r="H21" s="213"/>
      <c r="I21" s="213"/>
      <c r="J21" s="88"/>
      <c r="K21" s="84"/>
      <c r="L21" s="84"/>
      <c r="M21" s="218" t="s">
        <v>268</v>
      </c>
      <c r="N21" s="102"/>
      <c r="O21" s="102"/>
      <c r="Q21" s="49"/>
      <c r="R21" s="56"/>
      <c r="S21" s="108"/>
      <c r="T21" s="108"/>
      <c r="U21" s="109"/>
      <c r="V21" s="54"/>
      <c r="W21" s="54"/>
      <c r="X21" s="54"/>
      <c r="Z21" s="167"/>
      <c r="AA21" s="167"/>
    </row>
    <row r="22" spans="2:27" x14ac:dyDescent="0.25">
      <c r="B22" s="84"/>
      <c r="C22" s="90"/>
      <c r="D22" s="233" t="s">
        <v>349</v>
      </c>
      <c r="E22" s="84"/>
      <c r="F22" s="287" t="s">
        <v>363</v>
      </c>
      <c r="G22" s="287"/>
      <c r="H22" s="213"/>
      <c r="I22" s="213"/>
      <c r="J22" s="88"/>
      <c r="K22" s="84"/>
      <c r="L22" s="84"/>
      <c r="M22" s="102" t="s">
        <v>262</v>
      </c>
      <c r="N22" s="102"/>
      <c r="O22" s="102"/>
      <c r="Q22" s="49"/>
      <c r="R22" s="56"/>
      <c r="S22" s="108"/>
      <c r="T22" s="108"/>
      <c r="U22" s="109"/>
      <c r="V22" s="54"/>
      <c r="W22" s="54"/>
      <c r="X22" s="54"/>
      <c r="Z22" s="167"/>
      <c r="AA22" s="167"/>
    </row>
    <row r="23" spans="2:27" x14ac:dyDescent="0.25">
      <c r="B23" s="84"/>
      <c r="C23" s="90"/>
      <c r="D23" s="212"/>
      <c r="E23" s="84"/>
      <c r="F23" s="213"/>
      <c r="G23" s="213"/>
      <c r="H23" s="213"/>
      <c r="I23" s="213"/>
      <c r="J23" s="88"/>
      <c r="K23" s="84"/>
      <c r="L23" s="84"/>
      <c r="M23" s="102" t="s">
        <v>266</v>
      </c>
      <c r="N23" s="102"/>
      <c r="O23" s="102"/>
      <c r="Q23" s="49"/>
      <c r="R23" s="56"/>
      <c r="S23" s="108"/>
      <c r="T23" s="108"/>
      <c r="U23" s="109"/>
      <c r="V23" s="54"/>
      <c r="W23" s="54"/>
      <c r="X23" s="54"/>
      <c r="Z23" s="167"/>
      <c r="AA23" s="167"/>
    </row>
    <row r="24" spans="2:27" x14ac:dyDescent="0.25">
      <c r="B24" s="84"/>
      <c r="C24" s="90"/>
      <c r="D24" s="212"/>
      <c r="E24" s="84"/>
      <c r="F24" s="213"/>
      <c r="G24" s="213"/>
      <c r="H24" s="213"/>
      <c r="I24" s="213"/>
      <c r="J24" s="88"/>
      <c r="K24" s="84"/>
      <c r="L24" s="84"/>
      <c r="M24" s="102"/>
      <c r="N24" s="102"/>
      <c r="O24" s="102"/>
      <c r="Q24" s="49"/>
      <c r="R24" s="56"/>
      <c r="S24" s="108"/>
      <c r="T24" s="108"/>
      <c r="U24" s="109"/>
      <c r="V24" s="54"/>
      <c r="W24" s="54"/>
      <c r="X24" s="54"/>
      <c r="Z24" s="167"/>
      <c r="AA24" s="167"/>
    </row>
    <row r="25" spans="2:27" x14ac:dyDescent="0.25">
      <c r="B25" s="84"/>
      <c r="C25" s="90"/>
      <c r="D25" s="212"/>
      <c r="E25" s="84"/>
      <c r="F25" s="213"/>
      <c r="G25" s="213"/>
      <c r="H25" s="213"/>
      <c r="I25" s="213"/>
      <c r="J25" s="88"/>
      <c r="K25" s="84"/>
      <c r="L25" s="84"/>
      <c r="M25" s="219"/>
      <c r="N25" s="102"/>
      <c r="O25" s="102"/>
      <c r="Q25" s="49"/>
      <c r="R25" s="56"/>
      <c r="S25" s="108"/>
      <c r="T25" s="108"/>
      <c r="U25" s="109"/>
      <c r="V25" s="54"/>
      <c r="W25" s="54"/>
      <c r="X25" s="54"/>
      <c r="Z25" s="167"/>
      <c r="AA25" s="167"/>
    </row>
    <row r="26" spans="2:27" x14ac:dyDescent="0.25">
      <c r="B26" s="99"/>
      <c r="C26" s="98" t="s">
        <v>263</v>
      </c>
      <c r="D26" s="98" t="s">
        <v>264</v>
      </c>
      <c r="E26" s="98"/>
      <c r="F26" s="98"/>
      <c r="G26" s="99"/>
      <c r="H26" s="99"/>
      <c r="I26" s="99"/>
      <c r="J26" s="99"/>
      <c r="K26" s="99"/>
      <c r="L26" s="99"/>
      <c r="M26" s="99"/>
      <c r="N26" s="68"/>
      <c r="O26" s="99" t="s">
        <v>451</v>
      </c>
      <c r="Q26" s="49"/>
      <c r="R26" s="56"/>
      <c r="S26" s="108"/>
      <c r="T26" s="108"/>
      <c r="U26" s="109"/>
      <c r="V26" s="54"/>
      <c r="W26" s="54"/>
      <c r="X26" s="54"/>
      <c r="Z26" s="167"/>
      <c r="AA26" s="167"/>
    </row>
    <row r="27" spans="2:27" x14ac:dyDescent="0.25">
      <c r="B27" s="99"/>
      <c r="C27" s="239"/>
      <c r="D27" s="240" t="s">
        <v>265</v>
      </c>
      <c r="E27" s="99"/>
      <c r="F27" s="241"/>
      <c r="G27" s="241"/>
      <c r="H27" s="241"/>
      <c r="I27" s="241"/>
      <c r="J27" s="242"/>
      <c r="K27" s="99"/>
      <c r="L27" s="99"/>
      <c r="M27" s="243"/>
      <c r="N27" s="99"/>
      <c r="O27" s="99"/>
      <c r="Q27" s="49"/>
      <c r="R27" s="56"/>
      <c r="S27" s="108"/>
      <c r="T27" s="108"/>
      <c r="U27" s="109"/>
      <c r="V27" s="54"/>
      <c r="W27" s="54"/>
      <c r="X27" s="54"/>
      <c r="Z27" s="167"/>
      <c r="AA27" s="167"/>
    </row>
    <row r="28" spans="2:27" x14ac:dyDescent="0.25">
      <c r="B28" s="84"/>
      <c r="C28" s="90"/>
      <c r="D28" s="88" t="s">
        <v>96</v>
      </c>
      <c r="E28" s="88"/>
      <c r="F28" s="84"/>
      <c r="G28" s="84"/>
      <c r="H28" s="84"/>
      <c r="I28" s="84"/>
      <c r="J28" s="84"/>
      <c r="K28" s="84"/>
      <c r="L28" s="84"/>
      <c r="M28" s="84"/>
      <c r="N28" s="84"/>
      <c r="O28" s="102"/>
      <c r="Q28" s="49"/>
      <c r="R28" s="56"/>
      <c r="S28" s="108"/>
      <c r="T28" s="108"/>
      <c r="U28" s="109"/>
      <c r="V28" s="54"/>
      <c r="W28" s="54"/>
      <c r="X28" s="54"/>
      <c r="Z28" s="167"/>
      <c r="AA28" s="167"/>
    </row>
    <row r="29" spans="2:27" x14ac:dyDescent="0.25">
      <c r="B29" s="84"/>
      <c r="C29" s="90"/>
      <c r="D29" s="88" t="s">
        <v>97</v>
      </c>
      <c r="E29" s="84"/>
      <c r="F29" s="84"/>
      <c r="G29" s="84"/>
      <c r="H29" s="84"/>
      <c r="I29" s="84"/>
      <c r="J29" s="84"/>
      <c r="K29" s="84"/>
      <c r="L29" s="84"/>
      <c r="M29" s="84"/>
      <c r="N29" s="71" t="s">
        <v>198</v>
      </c>
      <c r="O29" s="102"/>
      <c r="Q29" s="49"/>
      <c r="R29" s="56"/>
      <c r="S29" s="108"/>
      <c r="T29" s="108"/>
      <c r="U29" s="109"/>
      <c r="V29" s="54"/>
      <c r="W29" s="54"/>
      <c r="X29" s="54"/>
      <c r="Z29" s="167"/>
      <c r="AA29" s="167"/>
    </row>
    <row r="30" spans="2:27" x14ac:dyDescent="0.25">
      <c r="B30" s="84"/>
      <c r="C30" s="84"/>
      <c r="D30" s="110" t="s">
        <v>209</v>
      </c>
      <c r="E30" s="84"/>
      <c r="F30" s="84"/>
      <c r="G30" s="84"/>
      <c r="H30" s="84"/>
      <c r="I30" s="84"/>
      <c r="J30" s="84"/>
      <c r="K30" s="84"/>
      <c r="L30" s="84"/>
      <c r="M30" s="84"/>
      <c r="N30" s="172"/>
      <c r="O30" s="84"/>
      <c r="Q30" s="49"/>
      <c r="R30" s="49"/>
      <c r="S30" s="49"/>
      <c r="T30" s="49"/>
      <c r="U30" s="49"/>
      <c r="V30" s="49"/>
      <c r="W30" s="49"/>
      <c r="X30" s="54"/>
      <c r="Z30" s="167"/>
      <c r="AA30" s="167"/>
    </row>
    <row r="31" spans="2:27" x14ac:dyDescent="0.25">
      <c r="B31" s="86"/>
      <c r="C31" s="86"/>
      <c r="D31" s="110"/>
      <c r="E31" s="88" t="s">
        <v>208</v>
      </c>
      <c r="F31" s="84"/>
      <c r="G31" s="84"/>
      <c r="H31" s="84"/>
      <c r="I31" s="84"/>
      <c r="J31" s="84"/>
      <c r="K31" s="84"/>
      <c r="L31" s="84"/>
      <c r="M31" s="84"/>
      <c r="N31" s="84"/>
      <c r="O31" s="86"/>
      <c r="Q31" s="49"/>
      <c r="R31" s="49"/>
      <c r="S31" s="49"/>
      <c r="T31" s="49"/>
      <c r="U31" s="49"/>
      <c r="V31" s="49"/>
      <c r="W31" s="49"/>
      <c r="X31" s="54"/>
      <c r="Z31" s="167"/>
      <c r="AA31" s="167"/>
    </row>
    <row r="32" spans="2:27" x14ac:dyDescent="0.25">
      <c r="B32" s="84"/>
      <c r="C32" s="84"/>
      <c r="D32" s="110" t="s">
        <v>94</v>
      </c>
      <c r="E32" s="84"/>
      <c r="F32" s="84"/>
      <c r="G32" s="84"/>
      <c r="H32" s="84"/>
      <c r="I32" s="84"/>
      <c r="J32" s="84"/>
      <c r="K32" s="84"/>
      <c r="L32" s="84"/>
      <c r="M32" s="84"/>
      <c r="N32" s="173"/>
      <c r="O32" s="84"/>
      <c r="Q32" s="49"/>
      <c r="R32" s="49"/>
      <c r="S32" s="49"/>
      <c r="T32" s="49"/>
      <c r="U32" s="49"/>
      <c r="V32" s="49"/>
      <c r="W32" s="49"/>
      <c r="X32" s="56"/>
      <c r="Z32" s="167"/>
      <c r="AA32" s="167"/>
    </row>
    <row r="33" spans="2:28" x14ac:dyDescent="0.25">
      <c r="B33" s="84"/>
      <c r="C33" s="84"/>
      <c r="D33" s="84"/>
      <c r="E33" s="88" t="s">
        <v>95</v>
      </c>
      <c r="F33" s="84"/>
      <c r="G33" s="84"/>
      <c r="H33" s="84"/>
      <c r="I33" s="84"/>
      <c r="J33" s="84"/>
      <c r="K33" s="84"/>
      <c r="L33" s="84"/>
      <c r="M33" s="84"/>
      <c r="N33" s="84"/>
      <c r="O33" s="84"/>
      <c r="Q33" s="49"/>
      <c r="R33" s="49"/>
      <c r="S33" s="49"/>
      <c r="T33" s="49"/>
      <c r="U33" s="49"/>
      <c r="V33" s="49"/>
      <c r="W33" s="49"/>
      <c r="X33" s="56"/>
      <c r="Z33" s="167"/>
      <c r="AA33" s="167"/>
    </row>
    <row r="34" spans="2:28" x14ac:dyDescent="0.25">
      <c r="B34" s="84"/>
      <c r="C34" s="84"/>
      <c r="D34" s="110" t="s">
        <v>92</v>
      </c>
      <c r="E34" s="84"/>
      <c r="F34" s="84"/>
      <c r="G34" s="84"/>
      <c r="H34" s="84"/>
      <c r="I34" s="84"/>
      <c r="J34" s="84"/>
      <c r="K34" s="84"/>
      <c r="L34" s="84"/>
      <c r="M34" s="84"/>
      <c r="N34" s="84"/>
      <c r="O34" s="84"/>
      <c r="Q34" s="49"/>
      <c r="R34" s="49"/>
      <c r="S34" s="49"/>
      <c r="T34" s="49"/>
      <c r="U34" s="49"/>
      <c r="V34" s="49"/>
      <c r="W34" s="49"/>
      <c r="X34" s="56"/>
      <c r="Z34" s="167"/>
      <c r="AA34" s="167"/>
    </row>
    <row r="35" spans="2:28" x14ac:dyDescent="0.25">
      <c r="B35" s="84"/>
      <c r="C35" s="84"/>
      <c r="D35" s="84"/>
      <c r="E35" s="88" t="s">
        <v>93</v>
      </c>
      <c r="F35" s="84"/>
      <c r="G35" s="84"/>
      <c r="H35" s="84"/>
      <c r="I35" s="84"/>
      <c r="J35" s="84"/>
      <c r="K35" s="84"/>
      <c r="L35" s="84"/>
      <c r="M35" s="84"/>
      <c r="N35" s="84"/>
      <c r="O35" s="84"/>
      <c r="Q35" s="49"/>
      <c r="R35" s="49"/>
      <c r="S35" s="49"/>
      <c r="T35" s="49"/>
      <c r="U35" s="49"/>
      <c r="V35" s="49"/>
      <c r="W35" s="49"/>
      <c r="X35" s="56"/>
      <c r="Z35" s="167"/>
      <c r="AA35" s="167"/>
    </row>
    <row r="36" spans="2:28" x14ac:dyDescent="0.25">
      <c r="B36" s="84"/>
      <c r="C36" s="84"/>
      <c r="D36" s="110" t="s">
        <v>269</v>
      </c>
      <c r="E36" s="84"/>
      <c r="F36" s="84"/>
      <c r="G36" s="84"/>
      <c r="H36" s="84"/>
      <c r="I36" s="84"/>
      <c r="J36" s="84"/>
      <c r="K36" s="84"/>
      <c r="L36" s="84"/>
      <c r="M36" s="84"/>
      <c r="N36" s="84"/>
      <c r="O36" s="84"/>
      <c r="Q36" s="49"/>
      <c r="R36" s="49"/>
      <c r="S36" s="49"/>
      <c r="T36" s="49"/>
      <c r="U36" s="49"/>
      <c r="V36" s="49"/>
      <c r="W36" s="49"/>
      <c r="X36" s="49"/>
      <c r="Z36" s="167"/>
      <c r="AA36" s="167"/>
    </row>
    <row r="37" spans="2:28" x14ac:dyDescent="0.25">
      <c r="B37" s="84"/>
      <c r="C37" s="84"/>
      <c r="D37" s="84"/>
      <c r="E37" s="88" t="s">
        <v>91</v>
      </c>
      <c r="F37" s="84"/>
      <c r="G37" s="84"/>
      <c r="H37" s="84"/>
      <c r="I37" s="84"/>
      <c r="J37" s="84"/>
      <c r="K37" s="84"/>
      <c r="L37" s="84"/>
      <c r="M37" s="84"/>
      <c r="N37" s="84"/>
      <c r="O37" s="84"/>
      <c r="Q37" s="49"/>
      <c r="R37" s="49"/>
      <c r="S37" s="49"/>
      <c r="T37" s="49"/>
      <c r="U37" s="49"/>
      <c r="V37" s="49"/>
      <c r="W37" s="49"/>
      <c r="X37" s="49"/>
      <c r="Z37" s="167"/>
      <c r="AA37" s="167"/>
    </row>
    <row r="38" spans="2:28" x14ac:dyDescent="0.25">
      <c r="B38" s="84"/>
      <c r="C38" s="84"/>
      <c r="D38" s="110" t="s">
        <v>35</v>
      </c>
      <c r="E38" s="84"/>
      <c r="F38" s="84"/>
      <c r="G38" s="84"/>
      <c r="H38" s="84"/>
      <c r="I38" s="84"/>
      <c r="J38" s="84"/>
      <c r="K38" s="84"/>
      <c r="L38" s="84"/>
      <c r="M38" s="84"/>
      <c r="N38" s="84"/>
      <c r="O38" s="84"/>
      <c r="Q38" s="49"/>
      <c r="R38" s="49"/>
      <c r="S38" s="49"/>
      <c r="T38" s="49"/>
      <c r="U38" s="49"/>
      <c r="V38" s="49"/>
      <c r="W38" s="49"/>
      <c r="X38" s="49"/>
      <c r="Z38" s="167"/>
      <c r="AA38" s="167"/>
    </row>
    <row r="39" spans="2:28" x14ac:dyDescent="0.25">
      <c r="B39" s="84"/>
      <c r="C39" s="84"/>
      <c r="D39" s="84"/>
      <c r="E39" s="84"/>
      <c r="F39" s="84"/>
      <c r="G39" s="84"/>
      <c r="H39" s="84"/>
      <c r="I39" s="84"/>
      <c r="J39" s="84"/>
      <c r="K39" s="84"/>
      <c r="L39" s="84"/>
      <c r="M39" s="84"/>
      <c r="N39" s="84"/>
      <c r="O39" s="84"/>
      <c r="Q39" s="49"/>
      <c r="R39" s="49"/>
      <c r="S39" s="49"/>
      <c r="T39" s="49"/>
      <c r="U39" s="49"/>
      <c r="V39" s="49"/>
      <c r="W39" s="49"/>
      <c r="X39" s="49"/>
      <c r="Z39" s="167"/>
      <c r="AA39" s="167"/>
    </row>
    <row r="40" spans="2:28" x14ac:dyDescent="0.25">
      <c r="B40" s="84"/>
      <c r="C40" s="84"/>
      <c r="D40" s="219" t="s">
        <v>462</v>
      </c>
      <c r="E40" s="102"/>
      <c r="F40" s="102"/>
      <c r="G40" s="102"/>
      <c r="H40" s="102"/>
      <c r="I40" s="102"/>
      <c r="J40" s="102"/>
      <c r="K40" s="102"/>
      <c r="L40" s="102"/>
      <c r="M40" s="102"/>
      <c r="N40" s="102"/>
      <c r="O40" s="84"/>
      <c r="Q40" s="49"/>
      <c r="R40" s="49"/>
      <c r="S40" s="49"/>
      <c r="T40" s="49"/>
      <c r="U40" s="49"/>
      <c r="V40" s="49"/>
      <c r="W40" s="49"/>
      <c r="X40" s="49"/>
      <c r="Z40" s="167"/>
      <c r="AA40" s="167"/>
      <c r="AB40" s="111" t="s">
        <v>117</v>
      </c>
    </row>
    <row r="41" spans="2:28" x14ac:dyDescent="0.25">
      <c r="B41" s="84"/>
      <c r="C41" s="84"/>
      <c r="D41" s="102" t="s">
        <v>270</v>
      </c>
      <c r="E41" s="102"/>
      <c r="F41" s="102"/>
      <c r="G41" s="102"/>
      <c r="H41" s="102"/>
      <c r="I41" s="102"/>
      <c r="J41" s="102"/>
      <c r="K41" s="102"/>
      <c r="L41" s="102"/>
      <c r="M41" s="102"/>
      <c r="N41" s="102"/>
      <c r="O41" s="84"/>
      <c r="Q41" s="49"/>
      <c r="R41" s="49"/>
      <c r="S41" s="49"/>
      <c r="T41" s="49"/>
      <c r="U41" s="49"/>
      <c r="V41" s="49"/>
      <c r="W41" s="49"/>
      <c r="X41" s="49"/>
      <c r="Z41" s="167"/>
      <c r="AA41" s="168" t="s">
        <v>117</v>
      </c>
      <c r="AB41" s="111" t="s">
        <v>118</v>
      </c>
    </row>
    <row r="42" spans="2:28" x14ac:dyDescent="0.25">
      <c r="B42" s="84"/>
      <c r="C42" s="84"/>
      <c r="D42" s="84"/>
      <c r="E42" s="84"/>
      <c r="F42" s="84"/>
      <c r="G42" s="84"/>
      <c r="H42" s="84"/>
      <c r="I42" s="84"/>
      <c r="J42" s="84"/>
      <c r="K42" s="84"/>
      <c r="L42" s="84"/>
      <c r="M42" s="78" t="s">
        <v>644</v>
      </c>
      <c r="N42" s="304"/>
      <c r="O42" s="84"/>
      <c r="Q42" s="49"/>
      <c r="R42" s="49"/>
      <c r="S42" s="49"/>
      <c r="T42" s="49"/>
      <c r="U42" s="49"/>
      <c r="V42" s="49"/>
      <c r="W42" s="49"/>
      <c r="X42" s="49"/>
      <c r="Z42" s="167"/>
      <c r="AA42" s="168" t="s">
        <v>118</v>
      </c>
      <c r="AB42" s="111" t="s">
        <v>123</v>
      </c>
    </row>
    <row r="43" spans="2:28" x14ac:dyDescent="0.25">
      <c r="B43" s="84"/>
      <c r="C43" s="84"/>
      <c r="D43" s="84"/>
      <c r="E43" s="84"/>
      <c r="F43" s="84"/>
      <c r="G43" s="84"/>
      <c r="H43" s="84"/>
      <c r="I43" s="84"/>
      <c r="J43" s="84"/>
      <c r="K43" s="84"/>
      <c r="L43" s="84"/>
      <c r="M43" s="84"/>
      <c r="N43" s="84"/>
      <c r="O43" s="84"/>
      <c r="Q43" s="49"/>
      <c r="R43" s="49"/>
      <c r="S43" s="49"/>
      <c r="T43" s="49"/>
      <c r="U43" s="49"/>
      <c r="V43" s="49"/>
      <c r="W43" s="49"/>
      <c r="X43" s="49"/>
      <c r="Z43" s="167"/>
      <c r="AA43" s="168"/>
    </row>
    <row r="44" spans="2:28" x14ac:dyDescent="0.25">
      <c r="B44" s="99"/>
      <c r="C44" s="98" t="s">
        <v>271</v>
      </c>
      <c r="D44" s="247" t="s">
        <v>272</v>
      </c>
      <c r="E44" s="98"/>
      <c r="F44" s="98"/>
      <c r="G44" s="98"/>
      <c r="H44" s="98"/>
      <c r="I44" s="98"/>
      <c r="J44" s="98"/>
      <c r="K44" s="98"/>
      <c r="L44" s="98"/>
      <c r="M44" s="98"/>
      <c r="N44" s="68"/>
      <c r="O44" s="99" t="s">
        <v>463</v>
      </c>
      <c r="Q44" s="49"/>
      <c r="R44" s="49"/>
      <c r="S44" s="49"/>
      <c r="T44" s="49"/>
      <c r="U44" s="49"/>
      <c r="V44" s="49"/>
      <c r="W44" s="49"/>
      <c r="X44" s="49"/>
      <c r="Z44" s="167"/>
      <c r="AA44" s="168"/>
    </row>
    <row r="45" spans="2:28" x14ac:dyDescent="0.25">
      <c r="B45" s="99"/>
      <c r="C45" s="239"/>
      <c r="D45" s="244" t="s">
        <v>275</v>
      </c>
      <c r="E45" s="98"/>
      <c r="F45" s="245"/>
      <c r="G45" s="245"/>
      <c r="H45" s="245"/>
      <c r="I45" s="245"/>
      <c r="J45" s="246"/>
      <c r="K45" s="98"/>
      <c r="L45" s="98"/>
      <c r="M45" s="247"/>
      <c r="N45" s="99"/>
      <c r="O45" s="99"/>
      <c r="Q45" s="49"/>
      <c r="R45" s="49"/>
      <c r="S45" s="49"/>
      <c r="T45" s="49"/>
      <c r="U45" s="49"/>
      <c r="V45" s="49"/>
      <c r="W45" s="49"/>
      <c r="X45" s="49"/>
      <c r="Z45" s="167"/>
      <c r="AA45" s="168"/>
    </row>
    <row r="46" spans="2:28" x14ac:dyDescent="0.25">
      <c r="B46" s="84"/>
      <c r="C46" s="84"/>
      <c r="D46" s="88" t="s">
        <v>273</v>
      </c>
      <c r="E46" s="84"/>
      <c r="F46" s="84"/>
      <c r="G46" s="84"/>
      <c r="H46" s="84"/>
      <c r="I46" s="84"/>
      <c r="J46" s="84"/>
      <c r="K46" s="84"/>
      <c r="L46" s="84"/>
      <c r="M46" s="84"/>
      <c r="N46" s="84"/>
      <c r="O46" s="84"/>
      <c r="Q46" s="49"/>
      <c r="R46" s="49"/>
      <c r="S46" s="49"/>
      <c r="T46" s="49"/>
      <c r="U46" s="49"/>
      <c r="V46" s="49"/>
      <c r="W46" s="49"/>
      <c r="X46" s="49"/>
      <c r="Z46" s="167"/>
      <c r="AA46" s="168"/>
    </row>
    <row r="47" spans="2:28" x14ac:dyDescent="0.25">
      <c r="B47" s="84"/>
      <c r="C47" s="84"/>
      <c r="D47" s="209" t="s">
        <v>274</v>
      </c>
      <c r="E47" s="102"/>
      <c r="F47" s="102"/>
      <c r="G47" s="102"/>
      <c r="H47" s="102"/>
      <c r="I47" s="102"/>
      <c r="J47" s="102"/>
      <c r="K47" s="102"/>
      <c r="L47" s="102"/>
      <c r="M47" s="102"/>
      <c r="N47" s="102"/>
      <c r="O47" s="102"/>
      <c r="Q47" s="49"/>
      <c r="R47" s="49"/>
      <c r="S47" s="49"/>
      <c r="T47" s="49"/>
      <c r="U47" s="49"/>
      <c r="V47" s="49"/>
      <c r="W47" s="49"/>
      <c r="X47" s="49"/>
      <c r="Z47" s="167"/>
      <c r="AA47" s="168"/>
    </row>
    <row r="48" spans="2:28" x14ac:dyDescent="0.25">
      <c r="B48" s="84"/>
      <c r="C48" s="84"/>
      <c r="D48" s="212" t="s">
        <v>336</v>
      </c>
      <c r="E48" s="84"/>
      <c r="F48" s="84"/>
      <c r="G48" s="84"/>
      <c r="H48" s="84"/>
      <c r="I48" s="84"/>
      <c r="J48" s="84"/>
      <c r="K48" s="84"/>
      <c r="L48" s="84"/>
      <c r="M48" s="84"/>
      <c r="N48" s="84"/>
      <c r="O48" s="84"/>
      <c r="Q48" s="49"/>
      <c r="R48" s="49"/>
      <c r="S48" s="49"/>
      <c r="T48" s="49"/>
      <c r="U48" s="49"/>
      <c r="V48" s="49"/>
      <c r="W48" s="49"/>
      <c r="X48" s="49"/>
      <c r="Z48" s="167"/>
      <c r="AA48" s="168"/>
    </row>
    <row r="49" spans="2:28" x14ac:dyDescent="0.25">
      <c r="B49" s="84"/>
      <c r="C49" s="84"/>
      <c r="D49" s="212"/>
      <c r="E49" s="84"/>
      <c r="F49" s="84"/>
      <c r="G49" s="84"/>
      <c r="H49" s="84"/>
      <c r="I49" s="84"/>
      <c r="J49" s="84"/>
      <c r="K49" s="84"/>
      <c r="L49" s="84"/>
      <c r="M49" s="84"/>
      <c r="N49" s="206" t="s">
        <v>198</v>
      </c>
      <c r="O49" s="84"/>
      <c r="Q49" s="49"/>
      <c r="R49" s="49"/>
      <c r="S49" s="49"/>
      <c r="T49" s="49"/>
      <c r="U49" s="49"/>
      <c r="V49" s="49"/>
      <c r="W49" s="49"/>
      <c r="X49" s="49"/>
      <c r="Z49" s="167"/>
      <c r="AA49" s="168"/>
    </row>
    <row r="50" spans="2:28" x14ac:dyDescent="0.25">
      <c r="B50" s="84"/>
      <c r="C50" s="84"/>
      <c r="D50" s="255" t="s">
        <v>349</v>
      </c>
      <c r="E50" s="84"/>
      <c r="F50" s="287" t="s">
        <v>362</v>
      </c>
      <c r="G50" s="287"/>
      <c r="H50" s="289"/>
      <c r="I50" s="84"/>
      <c r="J50" s="84"/>
      <c r="K50" s="84"/>
      <c r="L50" s="84"/>
      <c r="M50" s="84"/>
      <c r="N50" s="211"/>
      <c r="O50" s="84"/>
      <c r="Q50" s="49"/>
      <c r="R50" s="49"/>
      <c r="S50" s="49"/>
      <c r="T50" s="49"/>
      <c r="U50" s="49"/>
      <c r="V50" s="49"/>
      <c r="W50" s="49"/>
      <c r="X50" s="49"/>
      <c r="Z50" s="167"/>
      <c r="AA50" s="168"/>
      <c r="AB50" s="167"/>
    </row>
    <row r="51" spans="2:28" x14ac:dyDescent="0.25">
      <c r="B51" s="84"/>
      <c r="C51" s="84"/>
      <c r="D51" s="233" t="s">
        <v>349</v>
      </c>
      <c r="E51" s="84"/>
      <c r="F51" s="87" t="s">
        <v>363</v>
      </c>
      <c r="G51" s="87"/>
      <c r="H51" s="213"/>
      <c r="I51" s="84"/>
      <c r="J51" s="84"/>
      <c r="K51" s="84"/>
      <c r="L51" s="84"/>
      <c r="M51" s="84"/>
      <c r="N51" s="211"/>
      <c r="O51" s="84"/>
      <c r="Q51" s="49"/>
      <c r="R51" s="49"/>
      <c r="S51" s="49"/>
      <c r="T51" s="49"/>
      <c r="U51" s="49"/>
      <c r="V51" s="49"/>
      <c r="W51" s="49"/>
      <c r="X51" s="49"/>
      <c r="Z51" s="167"/>
      <c r="AA51" s="168"/>
    </row>
    <row r="52" spans="2:28" x14ac:dyDescent="0.25">
      <c r="B52" s="84"/>
      <c r="C52" s="84"/>
      <c r="D52" s="212"/>
      <c r="E52" s="84"/>
      <c r="F52" s="84"/>
      <c r="G52" s="84"/>
      <c r="H52" s="84"/>
      <c r="I52" s="84"/>
      <c r="J52" s="84"/>
      <c r="K52" s="84"/>
      <c r="L52" s="84"/>
      <c r="M52" s="84"/>
      <c r="N52" s="211"/>
      <c r="O52" s="84"/>
      <c r="Q52" s="49"/>
      <c r="R52" s="49"/>
      <c r="S52" s="49"/>
      <c r="T52" s="49"/>
      <c r="U52" s="49"/>
      <c r="V52" s="49"/>
      <c r="W52" s="49"/>
      <c r="X52" s="49"/>
      <c r="Z52" s="167"/>
      <c r="AA52" s="168"/>
    </row>
    <row r="53" spans="2:28" x14ac:dyDescent="0.25">
      <c r="B53" s="84"/>
      <c r="C53" s="84"/>
      <c r="D53" s="84" t="s">
        <v>464</v>
      </c>
      <c r="E53" s="84"/>
      <c r="F53" s="84"/>
      <c r="G53" s="84"/>
      <c r="H53" s="84"/>
      <c r="I53" s="84"/>
      <c r="J53" s="84"/>
      <c r="K53" s="84"/>
      <c r="L53" s="84"/>
      <c r="M53" s="84"/>
      <c r="N53" s="84"/>
      <c r="O53" s="84"/>
      <c r="Q53" s="49"/>
      <c r="R53" s="49"/>
      <c r="S53" s="49"/>
      <c r="T53" s="49"/>
      <c r="U53" s="49"/>
      <c r="V53" s="49"/>
      <c r="W53" s="49"/>
      <c r="X53" s="49"/>
      <c r="Z53" s="167"/>
      <c r="AA53" s="168"/>
    </row>
    <row r="54" spans="2:28" x14ac:dyDescent="0.25">
      <c r="B54" s="84"/>
      <c r="C54" s="84"/>
      <c r="D54" s="249" t="s">
        <v>270</v>
      </c>
      <c r="E54" s="84"/>
      <c r="F54" s="84"/>
      <c r="G54" s="84"/>
      <c r="H54" s="84"/>
      <c r="I54" s="84"/>
      <c r="J54" s="84"/>
      <c r="K54" s="84"/>
      <c r="L54" s="84"/>
      <c r="M54" s="84"/>
      <c r="N54" s="84"/>
      <c r="O54" s="84"/>
      <c r="Q54" s="49"/>
      <c r="R54" s="49"/>
      <c r="S54" s="49"/>
      <c r="T54" s="49"/>
      <c r="U54" s="49"/>
      <c r="V54" s="49"/>
      <c r="W54" s="49"/>
      <c r="X54" s="49"/>
      <c r="Z54" s="167"/>
      <c r="AA54" s="168"/>
    </row>
    <row r="55" spans="2:28" x14ac:dyDescent="0.25">
      <c r="B55" s="84"/>
      <c r="C55" s="84"/>
      <c r="D55" s="220"/>
      <c r="E55" s="84"/>
      <c r="F55" s="84"/>
      <c r="G55" s="84"/>
      <c r="H55" s="84"/>
      <c r="I55" s="84"/>
      <c r="J55" s="84"/>
      <c r="K55" s="84"/>
      <c r="L55" s="284"/>
      <c r="M55" s="78" t="s">
        <v>644</v>
      </c>
      <c r="N55" s="304"/>
      <c r="O55" s="84"/>
      <c r="Q55" s="49"/>
      <c r="R55" s="49"/>
      <c r="S55" s="49"/>
      <c r="T55" s="49"/>
      <c r="U55" s="49"/>
      <c r="V55" s="49"/>
      <c r="W55" s="49"/>
      <c r="X55" s="49"/>
      <c r="Z55" s="167"/>
      <c r="AA55" s="168"/>
    </row>
    <row r="56" spans="2:28" x14ac:dyDescent="0.25">
      <c r="B56" s="84"/>
      <c r="C56" s="84"/>
      <c r="D56" s="220"/>
      <c r="E56" s="84"/>
      <c r="F56" s="84"/>
      <c r="G56" s="84"/>
      <c r="H56" s="84"/>
      <c r="I56" s="84"/>
      <c r="J56" s="84"/>
      <c r="K56" s="84"/>
      <c r="L56" s="84"/>
      <c r="M56" s="84"/>
      <c r="N56" s="84"/>
      <c r="O56" s="84"/>
      <c r="Q56" s="49"/>
      <c r="R56" s="49"/>
      <c r="S56" s="49"/>
      <c r="T56" s="49"/>
      <c r="U56" s="49"/>
      <c r="V56" s="49"/>
      <c r="W56" s="49"/>
      <c r="X56" s="49"/>
      <c r="Z56" s="167"/>
      <c r="AA56" s="168"/>
    </row>
    <row r="57" spans="2:28" x14ac:dyDescent="0.25">
      <c r="B57" s="99"/>
      <c r="C57" s="98" t="s">
        <v>276</v>
      </c>
      <c r="D57" s="247" t="s">
        <v>277</v>
      </c>
      <c r="E57" s="98"/>
      <c r="F57" s="98"/>
      <c r="G57" s="98"/>
      <c r="H57" s="98"/>
      <c r="I57" s="98"/>
      <c r="J57" s="98"/>
      <c r="K57" s="98"/>
      <c r="L57" s="98"/>
      <c r="M57" s="98"/>
      <c r="N57" s="68"/>
      <c r="O57" s="99" t="s">
        <v>466</v>
      </c>
      <c r="Q57" s="49"/>
      <c r="R57" s="49"/>
      <c r="S57" s="49"/>
      <c r="T57" s="49"/>
      <c r="U57" s="49"/>
      <c r="V57" s="49"/>
      <c r="W57" s="49"/>
      <c r="X57" s="49"/>
      <c r="Z57" s="167"/>
      <c r="AA57" s="168"/>
    </row>
    <row r="58" spans="2:28" x14ac:dyDescent="0.25">
      <c r="B58" s="99"/>
      <c r="C58" s="239"/>
      <c r="D58" s="247" t="s">
        <v>278</v>
      </c>
      <c r="E58" s="98"/>
      <c r="F58" s="248"/>
      <c r="G58" s="248"/>
      <c r="H58" s="248"/>
      <c r="I58" s="248"/>
      <c r="J58" s="98"/>
      <c r="K58" s="98"/>
      <c r="L58" s="98"/>
      <c r="M58" s="247"/>
      <c r="N58" s="99"/>
      <c r="O58" s="99"/>
      <c r="Q58" s="49"/>
      <c r="R58" s="49"/>
      <c r="S58" s="49"/>
      <c r="T58" s="49"/>
      <c r="U58" s="49"/>
      <c r="V58" s="49"/>
      <c r="W58" s="49"/>
      <c r="X58" s="49"/>
      <c r="Z58" s="167"/>
      <c r="AA58" s="168"/>
    </row>
    <row r="59" spans="2:28" x14ac:dyDescent="0.25">
      <c r="B59" s="84"/>
      <c r="C59" s="84"/>
      <c r="D59" s="208" t="s">
        <v>279</v>
      </c>
      <c r="E59" s="210"/>
      <c r="F59" s="210"/>
      <c r="G59" s="210"/>
      <c r="H59" s="210"/>
      <c r="I59" s="210"/>
      <c r="J59" s="210"/>
      <c r="K59" s="210"/>
      <c r="L59" s="210"/>
      <c r="M59" s="210"/>
      <c r="N59" s="84"/>
      <c r="O59" s="84"/>
      <c r="Q59" s="49"/>
      <c r="R59" s="49"/>
      <c r="S59" s="49"/>
      <c r="T59" s="49"/>
      <c r="U59" s="49"/>
      <c r="V59" s="49"/>
      <c r="W59" s="49"/>
      <c r="X59" s="49"/>
      <c r="Z59" s="167"/>
      <c r="AA59" s="168"/>
    </row>
    <row r="60" spans="2:28" x14ac:dyDescent="0.25">
      <c r="B60" s="84"/>
      <c r="C60" s="84"/>
      <c r="D60" s="209" t="s">
        <v>280</v>
      </c>
      <c r="E60" s="210"/>
      <c r="F60" s="210"/>
      <c r="G60" s="210"/>
      <c r="H60" s="210"/>
      <c r="I60" s="210"/>
      <c r="J60" s="210"/>
      <c r="K60" s="210"/>
      <c r="L60" s="210"/>
      <c r="M60" s="210"/>
      <c r="N60" s="206" t="s">
        <v>198</v>
      </c>
      <c r="O60" s="84"/>
      <c r="Q60" s="49"/>
      <c r="R60" s="49"/>
      <c r="S60" s="49"/>
      <c r="T60" s="49"/>
      <c r="U60" s="49"/>
      <c r="V60" s="49"/>
      <c r="W60" s="49"/>
      <c r="X60" s="49"/>
      <c r="Z60" s="167"/>
      <c r="AA60" s="168"/>
    </row>
    <row r="61" spans="2:28" x14ac:dyDescent="0.25">
      <c r="B61" s="84"/>
      <c r="C61" s="84"/>
      <c r="D61" s="212" t="s">
        <v>337</v>
      </c>
      <c r="E61" s="210"/>
      <c r="F61" s="210"/>
      <c r="G61" s="210"/>
      <c r="H61" s="210"/>
      <c r="I61" s="210"/>
      <c r="J61" s="210"/>
      <c r="K61" s="210"/>
      <c r="L61" s="210"/>
      <c r="M61" s="210"/>
      <c r="N61" s="84"/>
      <c r="O61" s="84"/>
      <c r="Q61" s="49"/>
      <c r="R61" s="49"/>
      <c r="S61" s="49"/>
      <c r="T61" s="49"/>
      <c r="U61" s="49"/>
      <c r="V61" s="49"/>
      <c r="W61" s="49"/>
      <c r="X61" s="49"/>
      <c r="Z61" s="167"/>
      <c r="AA61" s="168"/>
    </row>
    <row r="62" spans="2:28" x14ac:dyDescent="0.25">
      <c r="B62" s="84"/>
      <c r="C62" s="84"/>
      <c r="D62" s="212" t="s">
        <v>338</v>
      </c>
      <c r="E62" s="210"/>
      <c r="F62" s="210"/>
      <c r="G62" s="210"/>
      <c r="H62" s="210"/>
      <c r="I62" s="210"/>
      <c r="J62" s="210"/>
      <c r="K62" s="210"/>
      <c r="L62" s="210"/>
      <c r="M62" s="210"/>
      <c r="N62" s="84"/>
      <c r="O62" s="84"/>
      <c r="Q62" s="49"/>
      <c r="R62" s="49"/>
      <c r="S62" s="49"/>
      <c r="T62" s="49"/>
      <c r="U62" s="49"/>
      <c r="V62" s="49"/>
      <c r="W62" s="49"/>
      <c r="X62" s="49"/>
      <c r="Z62" s="167"/>
      <c r="AA62" s="168"/>
    </row>
    <row r="63" spans="2:28" x14ac:dyDescent="0.25">
      <c r="B63" s="84"/>
      <c r="C63" s="84"/>
      <c r="D63" s="221"/>
      <c r="E63" s="210"/>
      <c r="F63" s="210"/>
      <c r="G63" s="210"/>
      <c r="H63" s="210"/>
      <c r="I63" s="210"/>
      <c r="J63" s="210"/>
      <c r="K63" s="210"/>
      <c r="L63" s="210"/>
      <c r="M63" s="210"/>
      <c r="N63" s="84"/>
      <c r="O63" s="84"/>
      <c r="Q63" s="49"/>
      <c r="R63" s="49"/>
      <c r="S63" s="49"/>
      <c r="T63" s="49"/>
      <c r="U63" s="49"/>
      <c r="V63" s="49"/>
      <c r="W63" s="49"/>
      <c r="X63" s="49"/>
      <c r="Z63" s="167"/>
      <c r="AA63" s="168"/>
    </row>
    <row r="64" spans="2:28" x14ac:dyDescent="0.25">
      <c r="B64" s="84"/>
      <c r="C64" s="84"/>
      <c r="D64" s="250" t="s">
        <v>465</v>
      </c>
      <c r="E64" s="210"/>
      <c r="F64" s="210"/>
      <c r="G64" s="210"/>
      <c r="H64" s="210"/>
      <c r="I64" s="210"/>
      <c r="J64" s="210"/>
      <c r="K64" s="210"/>
      <c r="L64" s="210"/>
      <c r="M64" s="210"/>
      <c r="N64" s="84"/>
      <c r="O64" s="84"/>
      <c r="Q64" s="49"/>
      <c r="R64" s="49"/>
      <c r="S64" s="49"/>
      <c r="T64" s="49"/>
      <c r="U64" s="49"/>
      <c r="V64" s="49"/>
      <c r="W64" s="49"/>
      <c r="X64" s="49"/>
      <c r="Z64" s="167"/>
      <c r="AA64" s="168"/>
    </row>
    <row r="65" spans="2:28" x14ac:dyDescent="0.25">
      <c r="B65" s="84"/>
      <c r="C65" s="84"/>
      <c r="D65" s="249"/>
      <c r="E65" s="210"/>
      <c r="F65" s="210"/>
      <c r="G65" s="210"/>
      <c r="H65" s="210"/>
      <c r="I65" s="210"/>
      <c r="J65" s="210"/>
      <c r="K65" s="210"/>
      <c r="L65" s="210"/>
      <c r="M65" s="210"/>
      <c r="N65" s="84"/>
      <c r="O65" s="84"/>
      <c r="Q65" s="49"/>
      <c r="R65" s="49"/>
      <c r="S65" s="49"/>
      <c r="T65" s="49"/>
      <c r="U65" s="49"/>
      <c r="V65" s="49"/>
      <c r="W65" s="49"/>
      <c r="X65" s="49"/>
      <c r="Z65" s="167"/>
      <c r="AA65" s="168"/>
    </row>
    <row r="66" spans="2:28" x14ac:dyDescent="0.25">
      <c r="B66" s="84"/>
      <c r="C66" s="84"/>
      <c r="D66" s="110"/>
      <c r="E66" s="84"/>
      <c r="F66" s="84"/>
      <c r="G66" s="84"/>
      <c r="H66" s="84"/>
      <c r="I66" s="84"/>
      <c r="J66" s="84"/>
      <c r="K66" s="227"/>
      <c r="L66" s="78" t="s">
        <v>645</v>
      </c>
      <c r="M66" s="46"/>
      <c r="N66" s="105">
        <f>COUNTIF(N26:N57, "C")+COUNTIF(N26:N57, "NVT")</f>
        <v>0</v>
      </c>
      <c r="O66" s="84"/>
      <c r="Q66" s="49"/>
      <c r="R66" s="49"/>
      <c r="S66" s="49"/>
      <c r="T66" s="49"/>
      <c r="U66" s="49"/>
      <c r="V66" s="49"/>
      <c r="W66" s="49"/>
      <c r="X66" s="49"/>
      <c r="Z66" s="167"/>
      <c r="AA66" s="168"/>
    </row>
    <row r="67" spans="2:28" x14ac:dyDescent="0.25">
      <c r="B67" s="84"/>
      <c r="C67" s="84"/>
      <c r="D67" s="110"/>
      <c r="E67" s="84"/>
      <c r="F67" s="84"/>
      <c r="G67" s="84"/>
      <c r="H67" s="84"/>
      <c r="I67" s="84"/>
      <c r="J67" s="84"/>
      <c r="K67" s="84"/>
      <c r="L67" s="84"/>
      <c r="M67" s="84"/>
      <c r="N67" s="84"/>
      <c r="O67" s="84"/>
      <c r="Q67" s="49"/>
      <c r="R67" s="49"/>
      <c r="S67" s="49"/>
      <c r="T67" s="49"/>
      <c r="U67" s="49"/>
      <c r="V67" s="49"/>
      <c r="W67" s="49"/>
      <c r="X67" s="49"/>
      <c r="Z67" s="167"/>
      <c r="AA67" s="168"/>
    </row>
    <row r="68" spans="2:28" x14ac:dyDescent="0.25">
      <c r="B68" s="84"/>
      <c r="C68" s="84"/>
      <c r="D68" s="84"/>
      <c r="E68" s="84"/>
      <c r="F68" s="84"/>
      <c r="G68" s="84"/>
      <c r="H68" s="84"/>
      <c r="I68" s="84"/>
      <c r="J68" s="84"/>
      <c r="K68" s="84"/>
      <c r="L68" s="84"/>
      <c r="M68" s="84"/>
      <c r="N68" s="84"/>
      <c r="O68" s="84"/>
      <c r="Q68" s="49"/>
      <c r="R68" s="49"/>
      <c r="S68" s="49"/>
      <c r="T68" s="49"/>
      <c r="U68" s="49"/>
      <c r="V68" s="49"/>
      <c r="W68" s="49"/>
      <c r="X68" s="49"/>
      <c r="Z68" s="167"/>
      <c r="AA68" s="168"/>
    </row>
    <row r="69" spans="2:28" s="44" customFormat="1" x14ac:dyDescent="0.25">
      <c r="AA69" s="191" t="s">
        <v>121</v>
      </c>
    </row>
    <row r="70" spans="2:28" s="44" customFormat="1" x14ac:dyDescent="0.25">
      <c r="D70" s="193"/>
      <c r="AA70" s="191" t="s">
        <v>122</v>
      </c>
    </row>
    <row r="71" spans="2:28" s="44" customFormat="1" x14ac:dyDescent="0.25"/>
    <row r="72" spans="2:28" s="44" customFormat="1" x14ac:dyDescent="0.25">
      <c r="AB72" s="191" t="s">
        <v>117</v>
      </c>
    </row>
    <row r="73" spans="2:28" s="44" customFormat="1" x14ac:dyDescent="0.25">
      <c r="AB73" s="191" t="s">
        <v>118</v>
      </c>
    </row>
    <row r="74" spans="2:28" s="44" customFormat="1" x14ac:dyDescent="0.25">
      <c r="AB74" s="191" t="s">
        <v>123</v>
      </c>
    </row>
    <row r="75" spans="2:28" s="44" customFormat="1" x14ac:dyDescent="0.25"/>
    <row r="76" spans="2:28" s="44" customFormat="1" x14ac:dyDescent="0.25"/>
    <row r="77" spans="2:28" s="44" customFormat="1" x14ac:dyDescent="0.25"/>
    <row r="78" spans="2:28" s="44" customFormat="1" x14ac:dyDescent="0.25"/>
    <row r="79" spans="2:28" s="44" customFormat="1" x14ac:dyDescent="0.25"/>
    <row r="80" spans="2:28" s="44" customFormat="1" x14ac:dyDescent="0.25"/>
    <row r="81" spans="2:27" s="44" customFormat="1" x14ac:dyDescent="0.25"/>
    <row r="82" spans="2:27" x14ac:dyDescent="0.25">
      <c r="B82" s="167"/>
      <c r="C82" s="167"/>
      <c r="D82" s="167"/>
      <c r="E82" s="167"/>
      <c r="F82" s="167"/>
      <c r="G82" s="167"/>
      <c r="H82" s="167"/>
      <c r="I82" s="167"/>
      <c r="J82" s="167"/>
      <c r="K82" s="167"/>
      <c r="L82" s="167"/>
      <c r="M82" s="167"/>
      <c r="N82" s="167"/>
      <c r="O82" s="167"/>
      <c r="Q82" s="167"/>
      <c r="R82" s="167"/>
      <c r="S82" s="167"/>
      <c r="T82" s="167"/>
      <c r="U82" s="167"/>
      <c r="V82" s="167"/>
      <c r="W82" s="167"/>
      <c r="X82" s="167"/>
      <c r="Z82" s="167"/>
      <c r="AA82" s="167"/>
    </row>
    <row r="83" spans="2:27" x14ac:dyDescent="0.25">
      <c r="B83" s="167"/>
      <c r="C83" s="167"/>
      <c r="D83" s="167"/>
      <c r="E83" s="167"/>
      <c r="F83" s="167"/>
      <c r="G83" s="167"/>
      <c r="H83" s="167"/>
      <c r="I83" s="167"/>
      <c r="J83" s="167"/>
      <c r="K83" s="167"/>
      <c r="L83" s="167"/>
      <c r="M83" s="167"/>
      <c r="N83" s="167"/>
      <c r="O83" s="167"/>
      <c r="Q83" s="167"/>
      <c r="R83" s="167"/>
      <c r="S83" s="167"/>
      <c r="T83" s="167"/>
      <c r="U83" s="167"/>
      <c r="V83" s="167"/>
      <c r="W83" s="167"/>
      <c r="X83" s="167"/>
      <c r="Z83" s="167"/>
      <c r="AA83" s="167"/>
    </row>
    <row r="84" spans="2:27" x14ac:dyDescent="0.25">
      <c r="B84" s="167"/>
      <c r="C84" s="167"/>
      <c r="D84" s="167"/>
      <c r="E84" s="167"/>
      <c r="F84" s="167"/>
      <c r="G84" s="167"/>
      <c r="H84" s="167"/>
      <c r="I84" s="167"/>
      <c r="J84" s="167"/>
      <c r="K84" s="167"/>
      <c r="L84" s="167"/>
      <c r="M84" s="167"/>
      <c r="N84" s="167"/>
      <c r="O84" s="167"/>
      <c r="Q84" s="167"/>
      <c r="R84" s="167"/>
      <c r="S84" s="167"/>
      <c r="T84" s="167"/>
      <c r="U84" s="167"/>
      <c r="V84" s="167"/>
      <c r="W84" s="167"/>
      <c r="X84" s="167"/>
      <c r="Z84" s="167"/>
      <c r="AA84" s="167"/>
    </row>
    <row r="85" spans="2:27" x14ac:dyDescent="0.25">
      <c r="B85" s="167"/>
      <c r="C85" s="167"/>
      <c r="D85" s="167"/>
      <c r="E85" s="167"/>
      <c r="F85" s="167"/>
      <c r="G85" s="167"/>
      <c r="H85" s="167"/>
      <c r="I85" s="167"/>
      <c r="J85" s="167"/>
      <c r="K85" s="167"/>
      <c r="L85" s="167"/>
      <c r="M85" s="167"/>
      <c r="N85" s="167"/>
      <c r="O85" s="167"/>
      <c r="Q85" s="167"/>
      <c r="R85" s="167"/>
      <c r="S85" s="167"/>
      <c r="T85" s="167"/>
      <c r="U85" s="167"/>
      <c r="V85" s="167"/>
      <c r="W85" s="167"/>
      <c r="X85" s="167"/>
      <c r="Z85" s="167"/>
      <c r="AA85" s="167"/>
    </row>
    <row r="86" spans="2:27" x14ac:dyDescent="0.25">
      <c r="B86" s="167"/>
      <c r="C86" s="167"/>
      <c r="D86" s="167"/>
      <c r="E86" s="167"/>
      <c r="F86" s="167"/>
      <c r="G86" s="167"/>
      <c r="H86" s="167"/>
      <c r="I86" s="167"/>
      <c r="J86" s="167"/>
      <c r="K86" s="167"/>
      <c r="L86" s="167"/>
      <c r="M86" s="167"/>
      <c r="N86" s="167"/>
      <c r="O86" s="167"/>
      <c r="Q86" s="167"/>
      <c r="R86" s="167"/>
      <c r="S86" s="167"/>
      <c r="T86" s="167"/>
      <c r="U86" s="167"/>
      <c r="V86" s="167"/>
      <c r="W86" s="167"/>
      <c r="X86" s="167"/>
      <c r="Z86" s="167"/>
      <c r="AA86" s="167"/>
    </row>
    <row r="87" spans="2:27" x14ac:dyDescent="0.25">
      <c r="B87" s="167"/>
      <c r="C87" s="167"/>
      <c r="D87" s="167"/>
      <c r="E87" s="167"/>
      <c r="F87" s="167"/>
      <c r="G87" s="167"/>
      <c r="H87" s="167"/>
      <c r="I87" s="167"/>
      <c r="J87" s="167"/>
      <c r="K87" s="167"/>
      <c r="L87" s="167"/>
      <c r="M87" s="167"/>
      <c r="N87" s="167"/>
      <c r="O87" s="167"/>
      <c r="Q87" s="167"/>
      <c r="R87" s="167"/>
      <c r="S87" s="167"/>
      <c r="T87" s="167"/>
      <c r="U87" s="167"/>
      <c r="V87" s="167"/>
      <c r="W87" s="167"/>
      <c r="X87" s="167"/>
      <c r="Z87" s="167"/>
      <c r="AA87" s="167"/>
    </row>
    <row r="88" spans="2:27" x14ac:dyDescent="0.25">
      <c r="B88" s="167"/>
      <c r="C88" s="167"/>
      <c r="D88" s="167"/>
      <c r="E88" s="167"/>
      <c r="F88" s="167"/>
      <c r="G88" s="167"/>
      <c r="H88" s="167"/>
      <c r="I88" s="167"/>
      <c r="J88" s="167"/>
      <c r="K88" s="167"/>
      <c r="L88" s="167"/>
      <c r="M88" s="167"/>
      <c r="N88" s="167"/>
      <c r="O88" s="167"/>
      <c r="Q88" s="167"/>
      <c r="R88" s="167"/>
      <c r="S88" s="167"/>
      <c r="T88" s="167"/>
      <c r="U88" s="167"/>
      <c r="V88" s="167"/>
      <c r="W88" s="167"/>
      <c r="X88" s="167"/>
      <c r="Z88" s="167"/>
      <c r="AA88" s="167"/>
    </row>
    <row r="89" spans="2:27" x14ac:dyDescent="0.25">
      <c r="B89" s="167"/>
      <c r="C89" s="167"/>
      <c r="D89" s="167"/>
      <c r="E89" s="167"/>
      <c r="F89" s="167"/>
      <c r="G89" s="167"/>
      <c r="H89" s="167"/>
      <c r="I89" s="167"/>
      <c r="J89" s="167"/>
      <c r="K89" s="167"/>
      <c r="L89" s="167"/>
      <c r="M89" s="167"/>
      <c r="N89" s="167"/>
      <c r="O89" s="167"/>
      <c r="Q89" s="167"/>
      <c r="R89" s="167"/>
      <c r="S89" s="167"/>
      <c r="T89" s="167"/>
      <c r="U89" s="167"/>
      <c r="V89" s="167"/>
      <c r="W89" s="167"/>
      <c r="X89" s="167"/>
      <c r="Z89" s="167"/>
      <c r="AA89" s="167"/>
    </row>
    <row r="90" spans="2:27" x14ac:dyDescent="0.25">
      <c r="B90" s="167"/>
      <c r="C90" s="167"/>
      <c r="D90" s="167"/>
      <c r="E90" s="167"/>
      <c r="F90" s="167"/>
      <c r="G90" s="167"/>
      <c r="H90" s="167"/>
      <c r="I90" s="167"/>
      <c r="J90" s="167"/>
      <c r="K90" s="167"/>
      <c r="L90" s="167"/>
      <c r="M90" s="167"/>
      <c r="N90" s="167"/>
      <c r="O90" s="167"/>
      <c r="Q90" s="167"/>
      <c r="R90" s="167"/>
      <c r="S90" s="167"/>
      <c r="T90" s="167"/>
      <c r="U90" s="167"/>
      <c r="V90" s="167"/>
      <c r="W90" s="167"/>
      <c r="X90" s="167"/>
      <c r="Z90" s="167"/>
      <c r="AA90" s="167"/>
    </row>
    <row r="91" spans="2:27" x14ac:dyDescent="0.25">
      <c r="B91" s="167"/>
      <c r="C91" s="167"/>
      <c r="D91" s="167"/>
      <c r="E91" s="167"/>
      <c r="F91" s="167"/>
      <c r="G91" s="167"/>
      <c r="H91" s="167"/>
      <c r="I91" s="167"/>
      <c r="J91" s="167"/>
      <c r="K91" s="167"/>
      <c r="L91" s="167"/>
      <c r="M91" s="167"/>
      <c r="N91" s="167"/>
      <c r="O91" s="167"/>
      <c r="Q91" s="167"/>
      <c r="R91" s="167"/>
      <c r="S91" s="167"/>
      <c r="T91" s="167"/>
      <c r="U91" s="167"/>
      <c r="V91" s="167"/>
      <c r="W91" s="167"/>
      <c r="X91" s="167"/>
      <c r="Z91" s="167"/>
      <c r="AA91" s="167"/>
    </row>
    <row r="92" spans="2:27" x14ac:dyDescent="0.25">
      <c r="B92" s="167"/>
      <c r="C92" s="167"/>
      <c r="D92" s="167"/>
      <c r="E92" s="167"/>
      <c r="F92" s="167"/>
      <c r="G92" s="167"/>
      <c r="H92" s="167"/>
      <c r="I92" s="167"/>
      <c r="J92" s="167"/>
      <c r="K92" s="167"/>
      <c r="L92" s="167"/>
      <c r="M92" s="167"/>
      <c r="N92" s="167"/>
      <c r="O92" s="167"/>
      <c r="Q92" s="167"/>
      <c r="R92" s="167"/>
      <c r="S92" s="167"/>
      <c r="T92" s="167"/>
      <c r="U92" s="167"/>
      <c r="V92" s="167"/>
      <c r="W92" s="167"/>
      <c r="X92" s="167"/>
      <c r="Z92" s="167"/>
      <c r="AA92" s="167"/>
    </row>
    <row r="93" spans="2:27" x14ac:dyDescent="0.25">
      <c r="B93" s="167"/>
      <c r="C93" s="167"/>
      <c r="D93" s="167"/>
      <c r="E93" s="167"/>
      <c r="F93" s="167"/>
      <c r="G93" s="167"/>
      <c r="H93" s="167"/>
      <c r="I93" s="167"/>
      <c r="J93" s="167"/>
      <c r="K93" s="167"/>
      <c r="L93" s="167"/>
      <c r="M93" s="167"/>
      <c r="N93" s="167"/>
      <c r="O93" s="167"/>
      <c r="Q93" s="167"/>
      <c r="R93" s="167"/>
      <c r="S93" s="167"/>
      <c r="T93" s="167"/>
      <c r="U93" s="167"/>
      <c r="V93" s="167"/>
      <c r="W93" s="167"/>
      <c r="X93" s="167"/>
      <c r="Z93" s="167"/>
      <c r="AA93" s="167"/>
    </row>
    <row r="94" spans="2:27" x14ac:dyDescent="0.25">
      <c r="B94" s="167"/>
      <c r="C94" s="167"/>
      <c r="D94" s="167"/>
      <c r="E94" s="167"/>
      <c r="F94" s="167"/>
      <c r="G94" s="167"/>
      <c r="H94" s="167"/>
      <c r="I94" s="167"/>
      <c r="J94" s="167"/>
      <c r="K94" s="167"/>
      <c r="L94" s="167"/>
      <c r="M94" s="167"/>
      <c r="N94" s="167"/>
      <c r="O94" s="167"/>
      <c r="Q94" s="167"/>
      <c r="R94" s="167"/>
      <c r="S94" s="167"/>
      <c r="T94" s="167"/>
      <c r="U94" s="167"/>
      <c r="V94" s="167"/>
      <c r="W94" s="167"/>
      <c r="X94" s="167"/>
      <c r="Z94" s="167"/>
      <c r="AA94" s="167"/>
    </row>
    <row r="95" spans="2:27" x14ac:dyDescent="0.25">
      <c r="B95" s="167"/>
      <c r="C95" s="167"/>
      <c r="D95" s="167"/>
      <c r="E95" s="167"/>
      <c r="F95" s="167"/>
      <c r="G95" s="167"/>
      <c r="H95" s="167"/>
      <c r="I95" s="167"/>
      <c r="J95" s="167"/>
      <c r="K95" s="167"/>
      <c r="L95" s="167"/>
      <c r="M95" s="167"/>
      <c r="N95" s="167"/>
      <c r="O95" s="167"/>
      <c r="Q95" s="167"/>
      <c r="R95" s="167"/>
      <c r="S95" s="167"/>
      <c r="T95" s="167"/>
      <c r="U95" s="167"/>
      <c r="V95" s="167"/>
      <c r="W95" s="167"/>
      <c r="X95" s="167"/>
      <c r="Z95" s="167"/>
      <c r="AA95" s="167"/>
    </row>
    <row r="96" spans="2:27" x14ac:dyDescent="0.25">
      <c r="B96" s="167"/>
      <c r="C96" s="167"/>
      <c r="D96" s="167"/>
      <c r="E96" s="167"/>
      <c r="F96" s="167"/>
      <c r="G96" s="167"/>
      <c r="H96" s="167"/>
      <c r="I96" s="167"/>
      <c r="J96" s="167"/>
      <c r="K96" s="167"/>
      <c r="L96" s="167"/>
      <c r="M96" s="167"/>
      <c r="N96" s="167"/>
      <c r="O96" s="167"/>
      <c r="Q96" s="167"/>
      <c r="R96" s="167"/>
      <c r="S96" s="167"/>
      <c r="T96" s="167"/>
      <c r="U96" s="167"/>
      <c r="V96" s="167"/>
      <c r="W96" s="167"/>
      <c r="X96" s="167"/>
      <c r="Z96" s="167"/>
      <c r="AA96" s="167"/>
    </row>
    <row r="97" spans="2:27" x14ac:dyDescent="0.25">
      <c r="B97" s="167"/>
      <c r="C97" s="167"/>
      <c r="D97" s="167"/>
      <c r="E97" s="167"/>
      <c r="F97" s="167"/>
      <c r="G97" s="167"/>
      <c r="H97" s="167"/>
      <c r="I97" s="167"/>
      <c r="J97" s="167"/>
      <c r="K97" s="167"/>
      <c r="L97" s="167"/>
      <c r="M97" s="167"/>
      <c r="N97" s="167"/>
      <c r="O97" s="167"/>
      <c r="Q97" s="167"/>
      <c r="R97" s="167"/>
      <c r="S97" s="167"/>
      <c r="T97" s="167"/>
      <c r="U97" s="167"/>
      <c r="V97" s="167"/>
      <c r="W97" s="167"/>
      <c r="X97" s="167"/>
      <c r="Z97" s="167"/>
      <c r="AA97" s="167"/>
    </row>
    <row r="98" spans="2:27" x14ac:dyDescent="0.25">
      <c r="B98" s="167"/>
      <c r="C98" s="167"/>
      <c r="D98" s="167"/>
      <c r="E98" s="167"/>
      <c r="F98" s="167"/>
      <c r="G98" s="167"/>
      <c r="H98" s="167"/>
      <c r="I98" s="167"/>
      <c r="J98" s="167"/>
      <c r="K98" s="167"/>
      <c r="L98" s="167"/>
      <c r="M98" s="167"/>
      <c r="N98" s="167"/>
      <c r="O98" s="167"/>
      <c r="Q98" s="167"/>
      <c r="R98" s="167"/>
      <c r="S98" s="167"/>
      <c r="T98" s="167"/>
      <c r="U98" s="167"/>
      <c r="V98" s="167"/>
      <c r="W98" s="167"/>
      <c r="X98" s="167"/>
      <c r="Z98" s="167"/>
      <c r="AA98" s="167"/>
    </row>
    <row r="99" spans="2:27" x14ac:dyDescent="0.25">
      <c r="B99" s="167"/>
      <c r="C99" s="167"/>
      <c r="D99" s="167"/>
      <c r="E99" s="167"/>
      <c r="F99" s="167"/>
      <c r="G99" s="167"/>
      <c r="H99" s="167"/>
      <c r="I99" s="167"/>
      <c r="J99" s="167"/>
      <c r="K99" s="167"/>
      <c r="L99" s="167"/>
      <c r="M99" s="167"/>
      <c r="N99" s="167"/>
      <c r="O99" s="167"/>
      <c r="Q99" s="167"/>
      <c r="R99" s="167"/>
      <c r="S99" s="167"/>
      <c r="T99" s="167"/>
      <c r="U99" s="167"/>
      <c r="V99" s="167"/>
      <c r="W99" s="167"/>
      <c r="X99" s="167"/>
      <c r="Z99" s="167"/>
      <c r="AA99" s="167"/>
    </row>
    <row r="100" spans="2:27" x14ac:dyDescent="0.25">
      <c r="B100" s="167"/>
      <c r="C100" s="167"/>
      <c r="D100" s="167"/>
      <c r="E100" s="167"/>
      <c r="F100" s="167"/>
      <c r="G100" s="167"/>
      <c r="H100" s="167"/>
      <c r="I100" s="167"/>
      <c r="J100" s="167"/>
      <c r="K100" s="167"/>
      <c r="L100" s="167"/>
      <c r="M100" s="167"/>
      <c r="N100" s="167"/>
      <c r="O100" s="167"/>
      <c r="Q100" s="167"/>
      <c r="R100" s="167"/>
      <c r="S100" s="167"/>
      <c r="T100" s="167"/>
      <c r="U100" s="167"/>
      <c r="V100" s="167"/>
      <c r="W100" s="167"/>
      <c r="X100" s="167"/>
    </row>
  </sheetData>
  <conditionalFormatting sqref="N66">
    <cfRule type="cellIs" dxfId="51" priority="4" operator="greaterThan">
      <formula>2</formula>
    </cfRule>
  </conditionalFormatting>
  <conditionalFormatting sqref="N5">
    <cfRule type="cellIs" dxfId="50" priority="3" operator="equal">
      <formula>"NEE"</formula>
    </cfRule>
  </conditionalFormatting>
  <conditionalFormatting sqref="N55">
    <cfRule type="cellIs" dxfId="49" priority="2" operator="equal">
      <formula>1</formula>
    </cfRule>
  </conditionalFormatting>
  <conditionalFormatting sqref="N42">
    <cfRule type="cellIs" dxfId="48" priority="1" operator="equal">
      <formula>1</formula>
    </cfRule>
  </conditionalFormatting>
  <dataValidations count="4">
    <dataValidation allowBlank="1" showInputMessage="1" showErrorMessage="1" promptTitle="NC" sqref="D7"/>
    <dataValidation type="list" allowBlank="1" showInputMessage="1" showErrorMessage="1" sqref="N57 N26 N44">
      <formula1>$AB$40:$AB$42</formula1>
    </dataValidation>
    <dataValidation type="list" allowBlank="1" showInputMessage="1" showErrorMessage="1" sqref="N5 N10">
      <formula1>"Ja,Nee"</formula1>
    </dataValidation>
    <dataValidation type="list" allowBlank="1" showInputMessage="1" showErrorMessage="1" sqref="N15 N20">
      <formula1>"ja,Nee"</formula1>
    </dataValidation>
  </dataValidations>
  <hyperlinks>
    <hyperlink ref="F7:I7" r:id="rId1" display="Monodisciplinaire richtlijn Parkinson"/>
    <hyperlink ref="N29" location="Start_2.2" tooltip="Start vraag 2.2" display="START"/>
    <hyperlink ref="N49" location="Start_2.3" tooltip="Start vraag 2.3" display="START"/>
    <hyperlink ref="N60" location="Start_2.4" tooltip="Start vraag 2.4" display="START"/>
    <hyperlink ref="F51:G51" r:id="rId2" display="NVLF Richtlijn Afasie"/>
    <hyperlink ref="F8" r:id="rId3"/>
    <hyperlink ref="F12" r:id="rId4"/>
    <hyperlink ref="F17" r:id="rId5"/>
    <hyperlink ref="F22" r:id="rId6"/>
    <hyperlink ref="F51" r:id="rId7"/>
    <hyperlink ref="F50" r:id="rId8"/>
    <hyperlink ref="F8:G8" r:id="rId9" display="NVLF Richtlijnen"/>
    <hyperlink ref="F12:H12" r:id="rId10" display="Kwaliteitscriteria Parkinson 2009"/>
    <hyperlink ref="F17:H17" r:id="rId11" display="NVLF Richtlijn Stotteren"/>
    <hyperlink ref="F22:G22" r:id="rId12" display="NVLF Richtlijn Afasie"/>
    <hyperlink ref="F50:H50" r:id="rId13" display="NVLF Richtlijn Stotteren"/>
  </hyperlinks>
  <pageMargins left="0.7" right="0.7" top="0.75" bottom="0.75" header="0.3" footer="0.3"/>
  <pageSetup paperSize="9" orientation="landscape" r:id="rId14"/>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3"/>
  <sheetViews>
    <sheetView tabSelected="1" topLeftCell="A55" workbookViewId="0">
      <selection activeCell="F83" sqref="F83:G83"/>
    </sheetView>
  </sheetViews>
  <sheetFormatPr defaultRowHeight="15" x14ac:dyDescent="0.25"/>
  <cols>
    <col min="1" max="1" width="4.42578125" style="44" customWidth="1"/>
    <col min="2" max="2" width="4.28515625" style="44" customWidth="1"/>
    <col min="3" max="3" width="6" style="45" customWidth="1"/>
    <col min="4" max="4" width="9.140625" style="45"/>
    <col min="5" max="5" width="12.42578125" style="45" customWidth="1"/>
    <col min="6" max="6" width="10.28515625" style="45" customWidth="1"/>
    <col min="7" max="8" width="9.140625" style="45"/>
    <col min="9" max="9" width="8" style="45" customWidth="1"/>
    <col min="10" max="10" width="3.7109375" style="45" customWidth="1"/>
    <col min="11" max="11" width="9.140625" style="45"/>
    <col min="12" max="12" width="11" style="45" customWidth="1"/>
    <col min="13" max="13" width="16.7109375" style="45" customWidth="1"/>
    <col min="14" max="14" width="9.7109375" style="45" customWidth="1"/>
    <col min="15" max="15" width="5" style="45" customWidth="1"/>
    <col min="16" max="16" width="6" style="44" customWidth="1"/>
    <col min="17" max="17" width="9.140625" style="45" customWidth="1"/>
    <col min="18" max="24" width="9.140625" style="45"/>
    <col min="25" max="25" width="9.140625" style="44"/>
    <col min="26" max="16384" width="9.140625" style="45"/>
  </cols>
  <sheetData>
    <row r="1" spans="3:27" s="44" customFormat="1" x14ac:dyDescent="0.25"/>
    <row r="2" spans="3:27" s="44" customFormat="1" x14ac:dyDescent="0.25"/>
    <row r="3" spans="3:27" x14ac:dyDescent="0.25">
      <c r="C3" s="84"/>
      <c r="D3" s="84"/>
      <c r="E3" s="84"/>
      <c r="F3" s="84"/>
      <c r="G3" s="84"/>
      <c r="H3" s="84"/>
      <c r="I3" s="84"/>
      <c r="J3" s="84"/>
      <c r="K3" s="84"/>
      <c r="L3" s="84"/>
      <c r="M3" s="84"/>
      <c r="N3" s="84"/>
      <c r="O3" s="84"/>
      <c r="Q3" s="49"/>
      <c r="R3" s="49"/>
      <c r="S3" s="49"/>
      <c r="T3" s="49"/>
      <c r="U3" s="49"/>
      <c r="V3" s="49"/>
      <c r="W3" s="49"/>
      <c r="X3" s="49"/>
      <c r="Z3" s="167"/>
      <c r="AA3" s="167"/>
    </row>
    <row r="4" spans="3:27" ht="23.25" x14ac:dyDescent="0.35">
      <c r="C4" s="84"/>
      <c r="D4" s="84"/>
      <c r="E4" s="107" t="s">
        <v>37</v>
      </c>
      <c r="F4" s="84"/>
      <c r="G4" s="84"/>
      <c r="H4" s="84"/>
      <c r="I4" s="84"/>
      <c r="J4" s="84"/>
      <c r="K4" s="84"/>
      <c r="L4" s="84"/>
      <c r="M4" s="84"/>
      <c r="N4" s="84"/>
      <c r="O4" s="84"/>
      <c r="Q4" s="49"/>
      <c r="R4" s="53" t="s">
        <v>129</v>
      </c>
      <c r="S4" s="56"/>
      <c r="T4" s="56"/>
      <c r="U4" s="49"/>
      <c r="V4" s="49"/>
      <c r="W4" s="49"/>
      <c r="X4" s="49"/>
      <c r="Z4" s="167"/>
      <c r="AA4" s="167"/>
    </row>
    <row r="5" spans="3:27" ht="18" x14ac:dyDescent="0.25">
      <c r="C5" s="84"/>
      <c r="D5" s="84"/>
      <c r="E5" s="84"/>
      <c r="F5" s="84"/>
      <c r="G5" s="84"/>
      <c r="H5" s="84"/>
      <c r="I5" s="84"/>
      <c r="J5" s="84"/>
      <c r="K5" s="84"/>
      <c r="L5" s="84"/>
      <c r="M5" s="84"/>
      <c r="N5" s="84"/>
      <c r="O5" s="84"/>
      <c r="Q5" s="49"/>
      <c r="R5" s="112"/>
      <c r="S5" s="56"/>
      <c r="T5" s="56"/>
      <c r="U5" s="49"/>
      <c r="V5" s="49"/>
      <c r="W5" s="49"/>
      <c r="X5" s="49"/>
      <c r="Z5" s="167"/>
      <c r="AA5" s="167"/>
    </row>
    <row r="6" spans="3:27" x14ac:dyDescent="0.25">
      <c r="C6" s="84"/>
      <c r="D6" s="84"/>
      <c r="E6" s="84"/>
      <c r="F6" s="84"/>
      <c r="G6" s="84"/>
      <c r="H6" s="84"/>
      <c r="I6" s="84"/>
      <c r="J6" s="84"/>
      <c r="K6" s="84"/>
      <c r="L6" s="84"/>
      <c r="M6" s="106" t="s">
        <v>115</v>
      </c>
      <c r="N6" s="84"/>
      <c r="O6" s="84"/>
      <c r="Q6" s="49"/>
      <c r="R6" s="56" t="s">
        <v>536</v>
      </c>
      <c r="S6" s="56"/>
      <c r="T6" s="56"/>
      <c r="U6" s="49"/>
      <c r="V6" s="49"/>
      <c r="W6" s="49"/>
      <c r="X6" s="49"/>
      <c r="Z6" s="167"/>
      <c r="AA6" s="167"/>
    </row>
    <row r="7" spans="3:27" ht="18.75" x14ac:dyDescent="0.3">
      <c r="C7" s="84"/>
      <c r="D7" s="84"/>
      <c r="E7" s="91" t="s">
        <v>38</v>
      </c>
      <c r="F7" s="84"/>
      <c r="G7" s="84"/>
      <c r="H7" s="84"/>
      <c r="I7" s="84"/>
      <c r="J7" s="84"/>
      <c r="K7" s="84"/>
      <c r="L7" s="84"/>
      <c r="M7" s="106" t="s">
        <v>458</v>
      </c>
      <c r="N7" s="84"/>
      <c r="O7" s="84"/>
      <c r="Q7" s="49"/>
      <c r="R7" s="56" t="s">
        <v>106</v>
      </c>
      <c r="S7" s="56"/>
      <c r="T7" s="56"/>
      <c r="U7" s="49"/>
      <c r="V7" s="49"/>
      <c r="W7" s="49"/>
      <c r="X7" s="49"/>
      <c r="Z7" s="167"/>
      <c r="AA7" s="167"/>
    </row>
    <row r="8" spans="3:27" x14ac:dyDescent="0.25">
      <c r="C8" s="84"/>
      <c r="D8" s="84"/>
      <c r="E8" s="84"/>
      <c r="F8" s="84"/>
      <c r="G8" s="84"/>
      <c r="H8" s="84"/>
      <c r="I8" s="84"/>
      <c r="J8" s="84"/>
      <c r="K8" s="84"/>
      <c r="L8" s="84"/>
      <c r="M8" s="84"/>
      <c r="N8" s="84"/>
      <c r="O8" s="84"/>
      <c r="Q8" s="49"/>
      <c r="R8" s="56" t="s">
        <v>107</v>
      </c>
      <c r="S8" s="56"/>
      <c r="T8" s="56"/>
      <c r="U8" s="49"/>
      <c r="V8" s="49"/>
      <c r="W8" s="49"/>
      <c r="X8" s="49"/>
      <c r="Z8" s="167"/>
      <c r="AA8" s="167"/>
    </row>
    <row r="9" spans="3:27" x14ac:dyDescent="0.25">
      <c r="C9" s="84"/>
      <c r="D9" s="84"/>
      <c r="E9" s="84"/>
      <c r="F9" s="84"/>
      <c r="G9" s="84"/>
      <c r="H9" s="84"/>
      <c r="I9" s="84"/>
      <c r="J9" s="84"/>
      <c r="K9" s="84"/>
      <c r="L9" s="84"/>
      <c r="M9" s="84"/>
      <c r="N9" s="84"/>
      <c r="O9" s="84"/>
      <c r="Q9" s="49"/>
      <c r="R9" s="56"/>
      <c r="S9" s="56"/>
      <c r="T9" s="56"/>
      <c r="U9" s="49"/>
      <c r="V9" s="49"/>
      <c r="W9" s="49"/>
      <c r="X9" s="49"/>
      <c r="Z9" s="167"/>
      <c r="AA9" s="167"/>
    </row>
    <row r="10" spans="3:27" x14ac:dyDescent="0.25">
      <c r="C10" s="113"/>
      <c r="D10" s="114" t="s">
        <v>39</v>
      </c>
      <c r="E10" s="98" t="s">
        <v>104</v>
      </c>
      <c r="F10" s="99"/>
      <c r="G10" s="99"/>
      <c r="H10" s="113"/>
      <c r="I10" s="113"/>
      <c r="J10" s="113"/>
      <c r="K10" s="113"/>
      <c r="L10" s="113"/>
      <c r="M10" s="113"/>
      <c r="N10" s="252"/>
      <c r="O10" s="113"/>
      <c r="Q10" s="49"/>
      <c r="R10" s="56" t="s">
        <v>537</v>
      </c>
      <c r="S10" s="56"/>
      <c r="T10" s="56"/>
      <c r="U10" s="49"/>
      <c r="V10" s="49"/>
      <c r="W10" s="49"/>
      <c r="X10" s="49"/>
      <c r="Z10" s="167"/>
      <c r="AA10" s="167"/>
    </row>
    <row r="11" spans="3:27" x14ac:dyDescent="0.25">
      <c r="C11" s="113"/>
      <c r="D11" s="99"/>
      <c r="E11" s="98" t="s">
        <v>105</v>
      </c>
      <c r="F11" s="99"/>
      <c r="G11" s="99"/>
      <c r="H11" s="113"/>
      <c r="I11" s="113"/>
      <c r="J11" s="113"/>
      <c r="K11" s="113"/>
      <c r="L11" s="113"/>
      <c r="M11" s="113"/>
      <c r="N11" s="113"/>
      <c r="O11" s="113"/>
      <c r="Q11" s="49"/>
      <c r="R11" s="56" t="s">
        <v>356</v>
      </c>
      <c r="S11" s="56"/>
      <c r="T11" s="56"/>
      <c r="U11" s="49"/>
      <c r="V11" s="49"/>
      <c r="W11" s="49"/>
      <c r="X11" s="49"/>
      <c r="Z11" s="167"/>
      <c r="AA11" s="167"/>
    </row>
    <row r="12" spans="3:27" x14ac:dyDescent="0.25">
      <c r="C12" s="84"/>
      <c r="D12" s="84"/>
      <c r="E12" s="84" t="s">
        <v>102</v>
      </c>
      <c r="F12" s="84"/>
      <c r="G12" s="84"/>
      <c r="H12" s="84"/>
      <c r="I12" s="84"/>
      <c r="J12" s="84"/>
      <c r="K12" s="84"/>
      <c r="L12" s="84"/>
      <c r="M12" s="84"/>
      <c r="N12" s="84"/>
      <c r="O12" s="84"/>
      <c r="Q12" s="49"/>
      <c r="R12" s="56" t="s">
        <v>480</v>
      </c>
      <c r="S12" s="56"/>
      <c r="T12" s="56"/>
      <c r="U12" s="49"/>
      <c r="V12" s="49"/>
      <c r="W12" s="49"/>
      <c r="X12" s="49"/>
      <c r="Z12" s="167"/>
      <c r="AA12" s="167"/>
    </row>
    <row r="13" spans="3:27" x14ac:dyDescent="0.25">
      <c r="C13" s="84"/>
      <c r="D13" s="84"/>
      <c r="E13" s="88" t="s">
        <v>103</v>
      </c>
      <c r="F13" s="84"/>
      <c r="G13" s="84"/>
      <c r="H13" s="84"/>
      <c r="I13" s="84"/>
      <c r="J13" s="84"/>
      <c r="K13" s="84"/>
      <c r="L13" s="84"/>
      <c r="M13" s="84"/>
      <c r="N13" s="84"/>
      <c r="O13" s="84"/>
      <c r="Q13" s="49"/>
      <c r="R13" s="56" t="s">
        <v>108</v>
      </c>
      <c r="S13" s="56"/>
      <c r="T13" s="56"/>
      <c r="U13" s="49"/>
      <c r="V13" s="49"/>
      <c r="W13" s="49"/>
      <c r="X13" s="49"/>
      <c r="Z13" s="167"/>
      <c r="AA13" s="167"/>
    </row>
    <row r="14" spans="3:27" x14ac:dyDescent="0.25">
      <c r="C14" s="84"/>
      <c r="D14" s="84"/>
      <c r="E14" s="88"/>
      <c r="F14" s="84"/>
      <c r="G14" s="84"/>
      <c r="H14" s="84"/>
      <c r="I14" s="84"/>
      <c r="J14" s="84"/>
      <c r="K14" s="84"/>
      <c r="L14" s="84"/>
      <c r="M14" s="84"/>
      <c r="N14" s="84"/>
      <c r="O14" s="84"/>
      <c r="Q14" s="49"/>
      <c r="R14" s="49"/>
      <c r="S14" s="49"/>
      <c r="T14" s="49"/>
      <c r="U14" s="49"/>
      <c r="V14" s="49"/>
      <c r="W14" s="49"/>
      <c r="X14" s="49"/>
      <c r="Z14" s="167"/>
      <c r="AA14" s="167"/>
    </row>
    <row r="15" spans="3:27" x14ac:dyDescent="0.25">
      <c r="C15" s="84"/>
      <c r="D15" s="84"/>
      <c r="E15" s="84" t="s">
        <v>113</v>
      </c>
      <c r="F15" s="87" t="s">
        <v>114</v>
      </c>
      <c r="G15" s="87"/>
      <c r="H15" s="87"/>
      <c r="I15" s="87"/>
      <c r="J15" s="84"/>
      <c r="K15" s="84"/>
      <c r="L15" s="84"/>
      <c r="M15" s="78" t="s">
        <v>538</v>
      </c>
      <c r="N15" s="46"/>
      <c r="O15" s="84"/>
      <c r="Q15" s="49"/>
      <c r="R15" s="56" t="s">
        <v>604</v>
      </c>
      <c r="S15" s="49"/>
      <c r="T15" s="49"/>
      <c r="U15" s="49"/>
      <c r="V15" s="49"/>
      <c r="W15" s="49"/>
      <c r="X15" s="49"/>
      <c r="Z15" s="167"/>
      <c r="AA15" s="168" t="s">
        <v>117</v>
      </c>
    </row>
    <row r="16" spans="3:27" x14ac:dyDescent="0.25">
      <c r="C16" s="84"/>
      <c r="D16" s="84"/>
      <c r="E16" s="84"/>
      <c r="F16" s="87"/>
      <c r="G16" s="87"/>
      <c r="H16" s="87"/>
      <c r="I16" s="87"/>
      <c r="J16" s="84"/>
      <c r="K16" s="84"/>
      <c r="L16" s="84"/>
      <c r="M16" s="84"/>
      <c r="N16" s="84"/>
      <c r="O16" s="84"/>
      <c r="Q16" s="49"/>
      <c r="R16" s="56" t="s">
        <v>226</v>
      </c>
      <c r="S16" s="56"/>
      <c r="T16" s="56"/>
      <c r="U16" s="49"/>
      <c r="V16" s="49"/>
      <c r="W16" s="49"/>
      <c r="X16" s="49"/>
      <c r="Z16" s="167"/>
      <c r="AA16" s="168" t="s">
        <v>118</v>
      </c>
    </row>
    <row r="17" spans="3:27" x14ac:dyDescent="0.25">
      <c r="C17" s="99"/>
      <c r="D17" s="98" t="s">
        <v>40</v>
      </c>
      <c r="E17" s="98" t="s">
        <v>467</v>
      </c>
      <c r="F17" s="99"/>
      <c r="G17" s="99"/>
      <c r="H17" s="99"/>
      <c r="I17" s="99"/>
      <c r="J17" s="99"/>
      <c r="K17" s="99"/>
      <c r="L17" s="99"/>
      <c r="M17" s="99"/>
      <c r="N17" s="100"/>
      <c r="O17" s="99"/>
      <c r="Q17" s="49"/>
      <c r="R17" s="56"/>
      <c r="S17" s="56"/>
      <c r="T17" s="56"/>
      <c r="U17" s="49"/>
      <c r="V17" s="49"/>
      <c r="W17" s="49"/>
      <c r="X17" s="49"/>
      <c r="Z17" s="167"/>
      <c r="AA17" s="168" t="s">
        <v>123</v>
      </c>
    </row>
    <row r="18" spans="3:27" x14ac:dyDescent="0.25">
      <c r="C18" s="99"/>
      <c r="D18" s="98"/>
      <c r="E18" s="98" t="s">
        <v>468</v>
      </c>
      <c r="F18" s="99"/>
      <c r="G18" s="99"/>
      <c r="H18" s="99"/>
      <c r="I18" s="99"/>
      <c r="J18" s="99"/>
      <c r="K18" s="99"/>
      <c r="L18" s="99"/>
      <c r="M18" s="99"/>
      <c r="N18" s="113"/>
      <c r="O18" s="99"/>
      <c r="Q18" s="49"/>
      <c r="R18" s="222" t="s">
        <v>606</v>
      </c>
      <c r="S18" s="56"/>
      <c r="T18" s="56"/>
      <c r="U18" s="56"/>
      <c r="V18" s="56"/>
      <c r="W18" s="56"/>
      <c r="X18" s="56"/>
      <c r="Z18" s="167"/>
      <c r="AA18" s="168"/>
    </row>
    <row r="19" spans="3:27" x14ac:dyDescent="0.25">
      <c r="C19" s="84"/>
      <c r="D19" s="84"/>
      <c r="E19" s="88" t="s">
        <v>610</v>
      </c>
      <c r="F19" s="84"/>
      <c r="G19" s="84"/>
      <c r="H19" s="84"/>
      <c r="I19" s="84"/>
      <c r="J19" s="84"/>
      <c r="K19" s="84"/>
      <c r="L19" s="84"/>
      <c r="M19" s="84"/>
      <c r="N19" s="84"/>
      <c r="O19" s="84"/>
      <c r="Q19" s="49"/>
      <c r="R19" s="56" t="s">
        <v>605</v>
      </c>
      <c r="S19" s="56"/>
      <c r="T19" s="56"/>
      <c r="U19" s="56"/>
      <c r="V19" s="56"/>
      <c r="W19" s="56"/>
      <c r="X19" s="56"/>
      <c r="Z19" s="167"/>
      <c r="AA19" s="168"/>
    </row>
    <row r="20" spans="3:27" x14ac:dyDescent="0.25">
      <c r="C20" s="84"/>
      <c r="D20" s="84"/>
      <c r="E20" s="88" t="s">
        <v>609</v>
      </c>
      <c r="F20" s="84"/>
      <c r="G20" s="84"/>
      <c r="H20" s="84"/>
      <c r="I20" s="84"/>
      <c r="J20" s="84"/>
      <c r="K20" s="84"/>
      <c r="L20" s="84"/>
      <c r="M20" s="84"/>
      <c r="N20" s="84"/>
      <c r="O20" s="84"/>
      <c r="Q20" s="49"/>
      <c r="R20" s="222" t="s">
        <v>326</v>
      </c>
      <c r="S20" s="56"/>
      <c r="T20" s="56"/>
      <c r="U20" s="56"/>
      <c r="V20" s="56"/>
      <c r="W20" s="56"/>
      <c r="X20" s="56"/>
      <c r="Z20" s="167"/>
      <c r="AA20" s="168" t="s">
        <v>121</v>
      </c>
    </row>
    <row r="21" spans="3:27" x14ac:dyDescent="0.25">
      <c r="C21" s="84"/>
      <c r="D21" s="84"/>
      <c r="E21" s="88"/>
      <c r="F21" s="84"/>
      <c r="G21" s="84"/>
      <c r="H21" s="84"/>
      <c r="I21" s="84"/>
      <c r="J21" s="84"/>
      <c r="K21" s="84"/>
      <c r="L21" s="84"/>
      <c r="M21" s="84"/>
      <c r="N21" s="84"/>
      <c r="O21" s="84"/>
      <c r="Q21" s="49"/>
      <c r="R21" s="222" t="s">
        <v>608</v>
      </c>
      <c r="S21" s="56"/>
      <c r="T21" s="56"/>
      <c r="U21" s="56"/>
      <c r="V21" s="56"/>
      <c r="W21" s="56"/>
      <c r="X21" s="56"/>
      <c r="Z21" s="167"/>
      <c r="AA21" s="168" t="s">
        <v>122</v>
      </c>
    </row>
    <row r="22" spans="3:27" x14ac:dyDescent="0.25">
      <c r="C22" s="84"/>
      <c r="D22" s="84"/>
      <c r="E22" s="84" t="s">
        <v>335</v>
      </c>
      <c r="F22" s="87" t="s">
        <v>469</v>
      </c>
      <c r="G22" s="87"/>
      <c r="H22" s="87"/>
      <c r="I22" s="87"/>
      <c r="J22" s="84"/>
      <c r="K22" s="84"/>
      <c r="L22" s="84"/>
      <c r="M22" s="78" t="s">
        <v>538</v>
      </c>
      <c r="N22" s="46"/>
      <c r="O22" s="84"/>
      <c r="Q22" s="49"/>
      <c r="R22" s="56" t="s">
        <v>607</v>
      </c>
      <c r="S22" s="56"/>
      <c r="T22" s="56"/>
      <c r="U22" s="56"/>
      <c r="V22" s="56"/>
      <c r="W22" s="56"/>
      <c r="X22" s="56"/>
      <c r="Z22" s="167"/>
      <c r="AA22" s="167"/>
    </row>
    <row r="23" spans="3:27" x14ac:dyDescent="0.25">
      <c r="C23" s="84"/>
      <c r="D23" s="84"/>
      <c r="E23" s="84"/>
      <c r="F23" s="87" t="s">
        <v>553</v>
      </c>
      <c r="G23" s="84"/>
      <c r="H23" s="84"/>
      <c r="I23" s="84"/>
      <c r="J23" s="84"/>
      <c r="K23" s="84"/>
      <c r="L23" s="84"/>
      <c r="M23" s="84"/>
      <c r="N23" s="84"/>
      <c r="O23" s="84"/>
      <c r="Q23" s="49"/>
      <c r="R23" s="56"/>
      <c r="S23" s="56"/>
      <c r="T23" s="56"/>
      <c r="U23" s="56"/>
      <c r="V23" s="56"/>
      <c r="W23" s="56"/>
      <c r="X23" s="56"/>
      <c r="Z23" s="167"/>
      <c r="AA23" s="167"/>
    </row>
    <row r="24" spans="3:27" x14ac:dyDescent="0.25">
      <c r="C24" s="56"/>
      <c r="D24" s="76" t="s">
        <v>470</v>
      </c>
      <c r="E24" s="76" t="s">
        <v>343</v>
      </c>
      <c r="F24" s="56"/>
      <c r="G24" s="56"/>
      <c r="H24" s="56"/>
      <c r="I24" s="56"/>
      <c r="J24" s="56"/>
      <c r="K24" s="56"/>
      <c r="L24" s="56"/>
      <c r="M24" s="56"/>
      <c r="N24" s="100"/>
      <c r="O24" s="56"/>
      <c r="Q24" s="49"/>
      <c r="R24" s="49"/>
      <c r="S24" s="49"/>
      <c r="T24" s="49"/>
      <c r="U24" s="49"/>
      <c r="V24" s="49"/>
      <c r="W24" s="49"/>
      <c r="X24" s="49"/>
      <c r="Z24" s="167"/>
      <c r="AA24" s="167"/>
    </row>
    <row r="25" spans="3:27" x14ac:dyDescent="0.25">
      <c r="C25" s="84"/>
      <c r="D25" s="84"/>
      <c r="E25" s="84"/>
      <c r="F25" s="87"/>
      <c r="G25" s="87"/>
      <c r="H25" s="87"/>
      <c r="I25" s="87"/>
      <c r="J25" s="87"/>
      <c r="K25" s="87"/>
      <c r="L25" s="87"/>
      <c r="M25" s="84"/>
      <c r="N25" s="84"/>
      <c r="O25" s="84"/>
      <c r="Q25" s="49"/>
      <c r="R25" s="49"/>
      <c r="S25" s="49"/>
      <c r="T25" s="49"/>
      <c r="U25" s="49"/>
      <c r="V25" s="49"/>
      <c r="W25" s="49"/>
      <c r="X25" s="49"/>
      <c r="Z25" s="167"/>
      <c r="AA25" s="167"/>
    </row>
    <row r="26" spans="3:27" x14ac:dyDescent="0.25">
      <c r="C26" s="84"/>
      <c r="D26" s="84"/>
      <c r="E26" s="84" t="s">
        <v>349</v>
      </c>
      <c r="F26" s="87" t="s">
        <v>350</v>
      </c>
      <c r="G26" s="87"/>
      <c r="H26" s="87"/>
      <c r="I26" s="87"/>
      <c r="J26" s="87"/>
      <c r="K26" s="87"/>
      <c r="L26" s="87"/>
      <c r="M26" s="84"/>
      <c r="N26" s="84"/>
      <c r="O26" s="84"/>
      <c r="Q26" s="49"/>
      <c r="R26" s="49"/>
      <c r="S26" s="49"/>
      <c r="T26" s="49"/>
      <c r="U26" s="49"/>
      <c r="V26" s="49"/>
      <c r="W26" s="49"/>
      <c r="X26" s="49"/>
      <c r="Z26" s="167"/>
      <c r="AA26" s="167"/>
    </row>
    <row r="27" spans="3:27" x14ac:dyDescent="0.25">
      <c r="C27" s="84"/>
      <c r="D27" s="84"/>
      <c r="E27" s="84"/>
      <c r="F27" s="84"/>
      <c r="G27" s="84"/>
      <c r="H27" s="84"/>
      <c r="I27" s="84"/>
      <c r="J27" s="84"/>
      <c r="K27" s="84"/>
      <c r="L27" s="84"/>
      <c r="M27" s="78" t="s">
        <v>542</v>
      </c>
      <c r="N27" s="46"/>
      <c r="O27" s="84"/>
      <c r="Q27" s="49"/>
      <c r="R27" s="49"/>
      <c r="S27" s="49"/>
      <c r="T27" s="49"/>
      <c r="U27" s="49"/>
      <c r="V27" s="49"/>
      <c r="W27" s="49"/>
      <c r="X27" s="49"/>
      <c r="Z27" s="167"/>
      <c r="AA27" s="167"/>
    </row>
    <row r="28" spans="3:27" x14ac:dyDescent="0.25">
      <c r="C28" s="84"/>
      <c r="D28" s="84"/>
      <c r="E28" s="84"/>
      <c r="F28" s="84"/>
      <c r="G28" s="84"/>
      <c r="H28" s="84"/>
      <c r="I28" s="84"/>
      <c r="J28" s="84"/>
      <c r="K28" s="84"/>
      <c r="L28" s="84"/>
      <c r="M28" s="84"/>
      <c r="N28" s="84"/>
      <c r="O28" s="84"/>
      <c r="Q28" s="49"/>
      <c r="R28" s="49"/>
      <c r="S28" s="49"/>
      <c r="T28" s="49"/>
      <c r="U28" s="49"/>
      <c r="V28" s="49"/>
      <c r="W28" s="49"/>
      <c r="X28" s="49"/>
      <c r="Z28" s="167"/>
      <c r="AA28" s="167"/>
    </row>
    <row r="29" spans="3:27" x14ac:dyDescent="0.25">
      <c r="C29" s="56"/>
      <c r="D29" s="76" t="s">
        <v>41</v>
      </c>
      <c r="E29" s="76" t="s">
        <v>345</v>
      </c>
      <c r="F29" s="56"/>
      <c r="G29" s="56"/>
      <c r="H29" s="56"/>
      <c r="I29" s="56"/>
      <c r="J29" s="56"/>
      <c r="K29" s="56"/>
      <c r="L29" s="56"/>
      <c r="M29" s="56"/>
      <c r="N29" s="100"/>
      <c r="O29" s="56"/>
      <c r="Q29" s="49"/>
      <c r="R29" s="49"/>
      <c r="S29" s="49"/>
      <c r="T29" s="49"/>
      <c r="U29" s="49"/>
      <c r="V29" s="49"/>
      <c r="W29" s="49"/>
      <c r="X29" s="49"/>
      <c r="Z29" s="167"/>
      <c r="AA29" s="167"/>
    </row>
    <row r="30" spans="3:27" x14ac:dyDescent="0.25">
      <c r="C30" s="56"/>
      <c r="D30" s="76"/>
      <c r="E30" s="76" t="s">
        <v>346</v>
      </c>
      <c r="F30" s="56"/>
      <c r="G30" s="56"/>
      <c r="H30" s="56"/>
      <c r="I30" s="56"/>
      <c r="J30" s="56"/>
      <c r="K30" s="56"/>
      <c r="L30" s="56"/>
      <c r="M30" s="56"/>
      <c r="N30" s="49"/>
      <c r="O30" s="56"/>
      <c r="Q30" s="49"/>
      <c r="R30" s="49"/>
      <c r="S30" s="49"/>
      <c r="T30" s="49"/>
      <c r="U30" s="49"/>
      <c r="V30" s="49"/>
      <c r="W30" s="49"/>
      <c r="X30" s="49"/>
      <c r="Z30" s="167"/>
      <c r="AA30" s="167"/>
    </row>
    <row r="31" spans="3:27" x14ac:dyDescent="0.25">
      <c r="C31" s="84"/>
      <c r="D31" s="84"/>
      <c r="E31" s="84" t="s">
        <v>471</v>
      </c>
      <c r="F31" s="87"/>
      <c r="G31" s="87"/>
      <c r="H31" s="87"/>
      <c r="I31" s="87"/>
      <c r="J31" s="87"/>
      <c r="K31" s="87"/>
      <c r="L31" s="87"/>
      <c r="M31" s="84"/>
      <c r="N31" s="84"/>
      <c r="O31" s="84"/>
      <c r="Q31" s="49"/>
      <c r="R31" s="49"/>
      <c r="S31" s="49"/>
      <c r="T31" s="49"/>
      <c r="U31" s="49"/>
      <c r="V31" s="49"/>
      <c r="W31" s="49"/>
      <c r="X31" s="49"/>
      <c r="Z31" s="167"/>
      <c r="AA31" s="167"/>
    </row>
    <row r="32" spans="3:27" x14ac:dyDescent="0.25">
      <c r="C32" s="84"/>
      <c r="D32" s="84"/>
      <c r="E32" s="84" t="s">
        <v>352</v>
      </c>
      <c r="F32" s="87"/>
      <c r="G32" s="87"/>
      <c r="H32" s="87"/>
      <c r="I32" s="87"/>
      <c r="J32" s="87"/>
      <c r="K32" s="87"/>
      <c r="L32" s="87"/>
      <c r="M32" s="84"/>
      <c r="N32" s="84"/>
      <c r="O32" s="84"/>
      <c r="Q32" s="49"/>
      <c r="R32" s="49"/>
      <c r="S32" s="49"/>
      <c r="T32" s="49"/>
      <c r="U32" s="49"/>
      <c r="V32" s="49"/>
      <c r="W32" s="49"/>
      <c r="X32" s="49"/>
      <c r="Z32" s="167"/>
      <c r="AA32" s="167"/>
    </row>
    <row r="33" spans="3:27" x14ac:dyDescent="0.25">
      <c r="C33" s="84"/>
      <c r="D33" s="84"/>
      <c r="E33" s="84"/>
      <c r="F33" s="87"/>
      <c r="G33" s="87"/>
      <c r="H33" s="87"/>
      <c r="I33" s="87"/>
      <c r="J33" s="87"/>
      <c r="K33" s="87"/>
      <c r="L33" s="87"/>
      <c r="M33" s="78" t="s">
        <v>542</v>
      </c>
      <c r="N33" s="46"/>
      <c r="O33" s="84"/>
      <c r="Q33" s="49"/>
      <c r="R33" s="49"/>
      <c r="S33" s="49"/>
      <c r="T33" s="49"/>
      <c r="U33" s="49"/>
      <c r="V33" s="49"/>
      <c r="W33" s="49"/>
      <c r="X33" s="49"/>
      <c r="Z33" s="167"/>
      <c r="AA33" s="167"/>
    </row>
    <row r="34" spans="3:27" x14ac:dyDescent="0.25">
      <c r="C34" s="84"/>
      <c r="D34" s="84"/>
      <c r="E34" s="84" t="s">
        <v>349</v>
      </c>
      <c r="F34" s="87" t="s">
        <v>351</v>
      </c>
      <c r="G34" s="87"/>
      <c r="H34" s="87"/>
      <c r="I34" s="87"/>
      <c r="J34" s="87"/>
      <c r="K34" s="87"/>
      <c r="L34" s="87"/>
      <c r="M34" s="84"/>
      <c r="N34" s="84"/>
      <c r="O34" s="84"/>
      <c r="Q34" s="49"/>
      <c r="R34" s="49"/>
      <c r="S34" s="49"/>
      <c r="T34" s="49"/>
      <c r="U34" s="49"/>
      <c r="V34" s="49"/>
      <c r="W34" s="49"/>
      <c r="X34" s="49"/>
      <c r="Z34" s="167"/>
      <c r="AA34" s="167"/>
    </row>
    <row r="35" spans="3:27" x14ac:dyDescent="0.25">
      <c r="C35" s="84"/>
      <c r="D35" s="84"/>
      <c r="E35" s="84"/>
      <c r="F35" s="87"/>
      <c r="G35" s="87"/>
      <c r="H35" s="87"/>
      <c r="I35" s="87"/>
      <c r="J35" s="87"/>
      <c r="K35" s="87"/>
      <c r="L35" s="87"/>
      <c r="M35" s="84"/>
      <c r="N35" s="84"/>
      <c r="O35" s="84"/>
      <c r="Q35" s="49"/>
      <c r="R35" s="49"/>
      <c r="S35" s="49"/>
      <c r="T35" s="49"/>
      <c r="U35" s="49"/>
      <c r="V35" s="49"/>
      <c r="W35" s="49"/>
      <c r="X35" s="49"/>
      <c r="Z35" s="167"/>
      <c r="AA35" s="167"/>
    </row>
    <row r="36" spans="3:27" x14ac:dyDescent="0.25">
      <c r="C36" s="56"/>
      <c r="D36" s="76" t="s">
        <v>344</v>
      </c>
      <c r="E36" s="76" t="s">
        <v>340</v>
      </c>
      <c r="F36" s="56"/>
      <c r="G36" s="56"/>
      <c r="H36" s="56"/>
      <c r="I36" s="56"/>
      <c r="J36" s="56"/>
      <c r="K36" s="56"/>
      <c r="L36" s="56"/>
      <c r="M36" s="56"/>
      <c r="N36" s="68"/>
      <c r="O36" s="56"/>
      <c r="Q36" s="49"/>
      <c r="R36" s="49"/>
      <c r="S36" s="49"/>
      <c r="T36" s="49"/>
      <c r="U36" s="49"/>
      <c r="V36" s="49"/>
      <c r="W36" s="49"/>
      <c r="X36" s="49"/>
      <c r="Z36" s="167"/>
      <c r="AA36" s="167"/>
    </row>
    <row r="37" spans="3:27" x14ac:dyDescent="0.25">
      <c r="C37" s="84"/>
      <c r="D37" s="84"/>
      <c r="E37" s="116" t="s">
        <v>354</v>
      </c>
      <c r="F37" s="84"/>
      <c r="G37" s="84"/>
      <c r="H37" s="84"/>
      <c r="I37" s="84"/>
      <c r="J37" s="84"/>
      <c r="K37" s="84"/>
      <c r="L37" s="84"/>
      <c r="M37" s="84"/>
      <c r="N37" s="84"/>
      <c r="O37" s="84"/>
      <c r="Q37" s="49"/>
      <c r="R37" s="49"/>
      <c r="S37" s="49"/>
      <c r="T37" s="49"/>
      <c r="U37" s="49"/>
      <c r="V37" s="49"/>
      <c r="W37" s="49"/>
      <c r="X37" s="49"/>
      <c r="Z37" s="167"/>
      <c r="AA37" s="167"/>
    </row>
    <row r="38" spans="3:27" x14ac:dyDescent="0.25">
      <c r="C38" s="84"/>
      <c r="D38" s="84"/>
      <c r="E38" s="84" t="s">
        <v>353</v>
      </c>
      <c r="F38" s="87"/>
      <c r="G38" s="87"/>
      <c r="H38" s="87"/>
      <c r="I38" s="87"/>
      <c r="J38" s="87"/>
      <c r="K38" s="87"/>
      <c r="L38" s="87"/>
      <c r="M38" s="84"/>
      <c r="N38" s="84"/>
      <c r="O38" s="84"/>
      <c r="Q38" s="49"/>
      <c r="R38" s="49"/>
      <c r="S38" s="49"/>
      <c r="T38" s="49"/>
      <c r="U38" s="49"/>
      <c r="V38" s="49"/>
      <c r="W38" s="49"/>
      <c r="X38" s="49"/>
      <c r="Z38" s="167"/>
      <c r="AA38" s="167"/>
    </row>
    <row r="39" spans="3:27" x14ac:dyDescent="0.25">
      <c r="C39" s="84"/>
      <c r="D39" s="84"/>
      <c r="E39" s="84"/>
      <c r="F39" s="87"/>
      <c r="G39" s="87"/>
      <c r="H39" s="87"/>
      <c r="I39" s="87"/>
      <c r="J39" s="87"/>
      <c r="K39" s="87"/>
      <c r="L39" s="87"/>
      <c r="M39" s="84"/>
      <c r="N39" s="84"/>
      <c r="O39" s="84"/>
      <c r="Q39" s="49"/>
      <c r="R39" s="49"/>
      <c r="S39" s="49"/>
      <c r="T39" s="49"/>
      <c r="U39" s="49"/>
      <c r="V39" s="49"/>
      <c r="W39" s="49"/>
      <c r="X39" s="49"/>
      <c r="Z39" s="167"/>
      <c r="AA39" s="167"/>
    </row>
    <row r="40" spans="3:27" x14ac:dyDescent="0.25">
      <c r="C40" s="84"/>
      <c r="D40" s="84"/>
      <c r="E40" s="88" t="s">
        <v>472</v>
      </c>
      <c r="F40" s="87"/>
      <c r="G40" s="87"/>
      <c r="H40" s="87"/>
      <c r="I40" s="87"/>
      <c r="J40" s="87"/>
      <c r="K40" s="87"/>
      <c r="L40" s="87"/>
      <c r="M40" s="84"/>
      <c r="N40" s="84"/>
      <c r="O40" s="84"/>
      <c r="Q40" s="49"/>
      <c r="R40" s="49"/>
      <c r="S40" s="49"/>
      <c r="T40" s="49"/>
      <c r="U40" s="49"/>
      <c r="V40" s="49"/>
      <c r="W40" s="49"/>
      <c r="X40" s="49"/>
      <c r="Z40" s="167"/>
      <c r="AA40" s="167"/>
    </row>
    <row r="41" spans="3:27" x14ac:dyDescent="0.25">
      <c r="C41" s="84"/>
      <c r="D41" s="84"/>
      <c r="E41" s="87"/>
      <c r="F41" s="87"/>
      <c r="G41" s="84"/>
      <c r="H41" s="84"/>
      <c r="I41" s="84"/>
      <c r="J41" s="84"/>
      <c r="K41" s="84"/>
      <c r="L41" s="84"/>
      <c r="M41" s="84"/>
      <c r="N41" s="84"/>
      <c r="O41" s="84"/>
      <c r="Q41" s="49"/>
      <c r="R41" s="49"/>
      <c r="S41" s="49"/>
      <c r="T41" s="49"/>
      <c r="U41" s="49"/>
      <c r="V41" s="49"/>
      <c r="W41" s="49"/>
      <c r="X41" s="49"/>
      <c r="Z41" s="167"/>
      <c r="AA41" s="167"/>
    </row>
    <row r="42" spans="3:27" x14ac:dyDescent="0.25">
      <c r="C42" s="84"/>
      <c r="D42" s="84"/>
      <c r="E42" s="84" t="s">
        <v>349</v>
      </c>
      <c r="F42" s="87" t="s">
        <v>351</v>
      </c>
      <c r="G42" s="87"/>
      <c r="H42" s="87"/>
      <c r="I42" s="87"/>
      <c r="J42" s="84"/>
      <c r="K42" s="84"/>
      <c r="L42" s="84"/>
      <c r="M42" s="84"/>
      <c r="N42" s="84"/>
      <c r="O42" s="84"/>
      <c r="Q42" s="49"/>
      <c r="R42" s="49"/>
      <c r="S42" s="49"/>
      <c r="T42" s="49"/>
      <c r="U42" s="49"/>
      <c r="V42" s="49"/>
      <c r="W42" s="49"/>
      <c r="X42" s="49"/>
      <c r="Z42" s="167"/>
      <c r="AA42" s="167"/>
    </row>
    <row r="43" spans="3:27" x14ac:dyDescent="0.25">
      <c r="C43" s="84"/>
      <c r="D43" s="84"/>
      <c r="E43" s="84"/>
      <c r="F43" s="84"/>
      <c r="G43" s="84"/>
      <c r="H43" s="84"/>
      <c r="I43" s="84"/>
      <c r="J43" s="84"/>
      <c r="K43" s="84"/>
      <c r="L43" s="84"/>
      <c r="M43" s="84"/>
      <c r="N43" s="84"/>
      <c r="O43" s="84"/>
      <c r="Q43" s="49"/>
      <c r="R43" s="49"/>
      <c r="S43" s="49"/>
      <c r="T43" s="49"/>
      <c r="U43" s="49"/>
      <c r="V43" s="49"/>
      <c r="W43" s="49"/>
      <c r="X43" s="49"/>
      <c r="Z43" s="167"/>
      <c r="AA43" s="167"/>
    </row>
    <row r="44" spans="3:27" x14ac:dyDescent="0.25">
      <c r="C44" s="84"/>
      <c r="D44" s="84"/>
      <c r="E44" s="76" t="s">
        <v>473</v>
      </c>
      <c r="F44" s="76" t="s">
        <v>341</v>
      </c>
      <c r="G44" s="56"/>
      <c r="H44" s="56"/>
      <c r="I44" s="56"/>
      <c r="J44" s="56"/>
      <c r="K44" s="49"/>
      <c r="L44" s="49"/>
      <c r="M44" s="49"/>
      <c r="N44" s="278"/>
      <c r="O44" s="49"/>
      <c r="Q44" s="56" t="s">
        <v>540</v>
      </c>
      <c r="R44" s="49"/>
      <c r="S44" s="49"/>
      <c r="T44" s="49"/>
      <c r="U44" s="49"/>
      <c r="V44" s="49"/>
      <c r="W44" s="49"/>
      <c r="X44" s="49"/>
      <c r="Z44" s="167"/>
      <c r="AA44" s="167"/>
    </row>
    <row r="45" spans="3:27" x14ac:dyDescent="0.25">
      <c r="C45" s="84"/>
      <c r="D45" s="84"/>
      <c r="E45" s="76" t="s">
        <v>474</v>
      </c>
      <c r="F45" s="76" t="s">
        <v>342</v>
      </c>
      <c r="G45" s="56"/>
      <c r="H45" s="56"/>
      <c r="I45" s="56"/>
      <c r="J45" s="56"/>
      <c r="K45" s="56"/>
      <c r="L45" s="56"/>
      <c r="M45" s="49"/>
      <c r="N45" s="278"/>
      <c r="O45" s="49"/>
      <c r="Q45" s="49"/>
      <c r="R45" s="49"/>
      <c r="S45" s="49"/>
      <c r="T45" s="49"/>
      <c r="U45" s="49"/>
      <c r="V45" s="49"/>
      <c r="W45" s="49"/>
      <c r="X45" s="49"/>
      <c r="Z45" s="167"/>
      <c r="AA45" s="167"/>
    </row>
    <row r="46" spans="3:27" x14ac:dyDescent="0.25">
      <c r="C46" s="84"/>
      <c r="D46" s="84"/>
      <c r="E46" s="76" t="s">
        <v>475</v>
      </c>
      <c r="F46" s="76" t="s">
        <v>44</v>
      </c>
      <c r="G46" s="56"/>
      <c r="H46" s="56"/>
      <c r="I46" s="56"/>
      <c r="J46" s="56"/>
      <c r="K46" s="56"/>
      <c r="L46" s="56"/>
      <c r="M46" s="49"/>
      <c r="N46" s="278"/>
      <c r="O46" s="49"/>
      <c r="Q46" s="49"/>
      <c r="R46" s="49"/>
      <c r="S46" s="49"/>
      <c r="T46" s="49"/>
      <c r="U46" s="49"/>
      <c r="V46" s="49"/>
      <c r="W46" s="49"/>
      <c r="X46" s="49"/>
      <c r="Z46" s="167"/>
      <c r="AA46" s="167"/>
    </row>
    <row r="47" spans="3:27" x14ac:dyDescent="0.25">
      <c r="C47" s="84"/>
      <c r="D47" s="84"/>
      <c r="E47" s="84"/>
      <c r="F47" s="84"/>
      <c r="G47" s="84"/>
      <c r="H47" s="84"/>
      <c r="I47" s="84"/>
      <c r="J47" s="84"/>
      <c r="K47" s="84"/>
      <c r="L47" s="84"/>
      <c r="M47" s="84"/>
      <c r="N47" s="84"/>
      <c r="O47" s="84"/>
      <c r="Q47" s="49"/>
      <c r="R47" s="49"/>
      <c r="S47" s="49"/>
      <c r="T47" s="49"/>
      <c r="U47" s="49"/>
      <c r="V47" s="49"/>
      <c r="W47" s="49"/>
      <c r="X47" s="49"/>
      <c r="Z47" s="167"/>
      <c r="AA47" s="167"/>
    </row>
    <row r="48" spans="3:27" x14ac:dyDescent="0.25">
      <c r="C48" s="84"/>
      <c r="D48" s="84"/>
      <c r="E48" s="84"/>
      <c r="F48" s="84"/>
      <c r="G48" s="84"/>
      <c r="H48" s="84"/>
      <c r="I48" s="84"/>
      <c r="J48" s="84"/>
      <c r="K48" s="84"/>
      <c r="L48" s="84"/>
      <c r="M48" s="78" t="s">
        <v>542</v>
      </c>
      <c r="N48" s="46"/>
      <c r="O48" s="84"/>
      <c r="Q48" s="49"/>
      <c r="R48" s="49"/>
      <c r="S48" s="49"/>
      <c r="T48" s="49"/>
      <c r="U48" s="49"/>
      <c r="V48" s="49"/>
      <c r="W48" s="49"/>
      <c r="X48" s="49"/>
      <c r="Z48" s="167"/>
      <c r="AA48" s="167"/>
    </row>
    <row r="49" spans="3:27" x14ac:dyDescent="0.25">
      <c r="C49" s="84"/>
      <c r="D49" s="84"/>
      <c r="E49" s="84"/>
      <c r="F49" s="84"/>
      <c r="G49" s="84"/>
      <c r="H49" s="84"/>
      <c r="I49" s="84"/>
      <c r="J49" s="84"/>
      <c r="K49" s="84"/>
      <c r="L49" s="84"/>
      <c r="M49" s="84"/>
      <c r="N49" s="84"/>
      <c r="O49" s="84"/>
      <c r="Q49" s="49"/>
      <c r="R49" s="49"/>
      <c r="S49" s="49"/>
      <c r="T49" s="49"/>
      <c r="U49" s="49"/>
      <c r="V49" s="49"/>
      <c r="W49" s="49"/>
      <c r="X49" s="49"/>
      <c r="Z49" s="167"/>
      <c r="AA49" s="167"/>
    </row>
    <row r="50" spans="3:27" x14ac:dyDescent="0.25">
      <c r="C50" s="99"/>
      <c r="D50" s="98" t="s">
        <v>339</v>
      </c>
      <c r="E50" s="98" t="s">
        <v>476</v>
      </c>
      <c r="F50" s="99"/>
      <c r="G50" s="99"/>
      <c r="H50" s="99"/>
      <c r="I50" s="99"/>
      <c r="J50" s="99"/>
      <c r="K50" s="99"/>
      <c r="L50" s="99"/>
      <c r="M50" s="99"/>
      <c r="N50" s="100"/>
      <c r="O50" s="99"/>
      <c r="Q50" s="49"/>
      <c r="R50" s="49"/>
      <c r="S50" s="49"/>
      <c r="T50" s="49"/>
      <c r="U50" s="49"/>
      <c r="V50" s="49"/>
      <c r="W50" s="49"/>
      <c r="X50" s="49"/>
      <c r="Z50" s="167"/>
      <c r="AA50" s="167"/>
    </row>
    <row r="51" spans="3:27" x14ac:dyDescent="0.25">
      <c r="C51" s="84"/>
      <c r="D51" s="84"/>
      <c r="E51" s="84"/>
      <c r="F51" s="87"/>
      <c r="G51" s="87"/>
      <c r="H51" s="87"/>
      <c r="I51" s="87"/>
      <c r="J51" s="87"/>
      <c r="K51" s="87"/>
      <c r="L51" s="87"/>
      <c r="M51" s="84"/>
      <c r="N51" s="84"/>
      <c r="O51" s="84"/>
      <c r="Q51" s="49"/>
      <c r="R51" s="49"/>
      <c r="S51" s="49"/>
      <c r="T51" s="49"/>
      <c r="U51" s="49"/>
      <c r="V51" s="49"/>
      <c r="W51" s="49"/>
      <c r="X51" s="49"/>
      <c r="Z51" s="167"/>
      <c r="AA51" s="167"/>
    </row>
    <row r="52" spans="3:27" x14ac:dyDescent="0.25">
      <c r="C52" s="84"/>
      <c r="D52" s="84"/>
      <c r="E52" s="84" t="s">
        <v>349</v>
      </c>
      <c r="F52" s="87" t="s">
        <v>355</v>
      </c>
      <c r="G52" s="87"/>
      <c r="H52" s="84"/>
      <c r="I52" s="84"/>
      <c r="J52" s="84"/>
      <c r="K52" s="84"/>
      <c r="L52" s="84"/>
      <c r="M52" s="84"/>
      <c r="N52" s="84"/>
      <c r="O52" s="84"/>
      <c r="Q52" s="49"/>
      <c r="R52" s="49"/>
      <c r="S52" s="49"/>
      <c r="T52" s="49"/>
      <c r="U52" s="49"/>
      <c r="V52" s="49"/>
      <c r="W52" s="49"/>
      <c r="X52" s="49"/>
      <c r="Z52" s="167"/>
      <c r="AA52" s="167"/>
    </row>
    <row r="53" spans="3:27" x14ac:dyDescent="0.25">
      <c r="C53" s="84"/>
      <c r="D53" s="84"/>
      <c r="E53" s="84"/>
      <c r="F53" s="87"/>
      <c r="G53" s="87"/>
      <c r="H53" s="84"/>
      <c r="I53" s="84"/>
      <c r="J53" s="84"/>
      <c r="K53" s="78" t="s">
        <v>539</v>
      </c>
      <c r="L53" s="78"/>
      <c r="M53" s="46"/>
      <c r="N53" s="105">
        <f>COUNTIF(N10, "C")+COUNTIF(N17, "C")+COUNTIF(N50, "C")</f>
        <v>0</v>
      </c>
      <c r="O53" s="84"/>
      <c r="Q53" s="49"/>
      <c r="R53" s="49"/>
      <c r="S53" s="49"/>
      <c r="T53" s="49"/>
      <c r="U53" s="49"/>
      <c r="V53" s="49"/>
      <c r="W53" s="49"/>
      <c r="X53" s="49"/>
      <c r="Z53" s="167"/>
      <c r="AA53" s="167"/>
    </row>
    <row r="54" spans="3:27" x14ac:dyDescent="0.25">
      <c r="C54" s="84"/>
      <c r="D54" s="84"/>
      <c r="E54" s="84"/>
      <c r="F54" s="84"/>
      <c r="G54" s="84"/>
      <c r="H54" s="84"/>
      <c r="I54" s="84"/>
      <c r="J54" s="84"/>
      <c r="K54" s="84"/>
      <c r="L54" s="84"/>
      <c r="M54" s="84"/>
      <c r="N54" s="84"/>
      <c r="O54" s="84"/>
      <c r="Q54" s="49"/>
      <c r="R54" s="49"/>
      <c r="S54" s="49"/>
      <c r="T54" s="49"/>
      <c r="U54" s="49"/>
      <c r="V54" s="49"/>
      <c r="W54" s="49"/>
      <c r="X54" s="49"/>
      <c r="Z54" s="167"/>
      <c r="AA54" s="167"/>
    </row>
    <row r="55" spans="3:27" x14ac:dyDescent="0.25">
      <c r="C55" s="56"/>
      <c r="D55" s="76" t="s">
        <v>347</v>
      </c>
      <c r="E55" s="76" t="s">
        <v>348</v>
      </c>
      <c r="F55" s="56"/>
      <c r="G55" s="56"/>
      <c r="H55" s="56"/>
      <c r="I55" s="56"/>
      <c r="J55" s="56"/>
      <c r="K55" s="56"/>
      <c r="L55" s="56"/>
      <c r="M55" s="56"/>
      <c r="N55" s="68"/>
      <c r="O55" s="56"/>
      <c r="Q55" s="49"/>
      <c r="R55" s="49"/>
      <c r="S55" s="49"/>
      <c r="T55" s="49"/>
      <c r="U55" s="49"/>
      <c r="V55" s="49"/>
      <c r="W55" s="49"/>
      <c r="X55" s="49"/>
      <c r="Z55" s="167"/>
      <c r="AA55" s="167"/>
    </row>
    <row r="56" spans="3:27" x14ac:dyDescent="0.25">
      <c r="C56" s="84"/>
      <c r="D56" s="84"/>
      <c r="E56" s="88" t="s">
        <v>554</v>
      </c>
      <c r="F56" s="84"/>
      <c r="G56" s="84"/>
      <c r="H56" s="84"/>
      <c r="I56" s="84"/>
      <c r="J56" s="84"/>
      <c r="K56" s="84"/>
      <c r="L56" s="84"/>
      <c r="M56" s="84"/>
      <c r="N56" s="84"/>
      <c r="O56" s="84"/>
      <c r="Q56" s="49"/>
      <c r="R56" s="49"/>
      <c r="S56" s="49"/>
      <c r="T56" s="49"/>
      <c r="U56" s="49"/>
      <c r="V56" s="49"/>
      <c r="W56" s="49"/>
      <c r="X56" s="49"/>
      <c r="Z56" s="167"/>
      <c r="AA56" s="167"/>
    </row>
    <row r="57" spans="3:27" x14ac:dyDescent="0.25">
      <c r="C57" s="84"/>
      <c r="D57" s="84"/>
      <c r="E57" s="116" t="s">
        <v>349</v>
      </c>
      <c r="F57" s="87" t="s">
        <v>469</v>
      </c>
      <c r="G57" s="84"/>
      <c r="H57" s="84"/>
      <c r="I57" s="84"/>
      <c r="J57" s="84"/>
      <c r="K57" s="84"/>
      <c r="L57" s="84"/>
      <c r="M57" s="84"/>
      <c r="N57" s="84"/>
      <c r="O57" s="84"/>
      <c r="Q57" s="49"/>
      <c r="R57" s="49"/>
      <c r="S57" s="49"/>
      <c r="T57" s="49"/>
      <c r="U57" s="49"/>
      <c r="V57" s="49"/>
      <c r="W57" s="49"/>
      <c r="X57" s="49"/>
      <c r="Z57" s="167"/>
      <c r="AA57" s="167"/>
    </row>
    <row r="58" spans="3:27" x14ac:dyDescent="0.25">
      <c r="C58" s="84"/>
      <c r="D58" s="84"/>
      <c r="E58" s="84"/>
      <c r="F58" s="87" t="s">
        <v>553</v>
      </c>
      <c r="G58" s="84"/>
      <c r="H58" s="84"/>
      <c r="I58" s="84"/>
      <c r="J58" s="84"/>
      <c r="K58" s="78" t="s">
        <v>650</v>
      </c>
      <c r="L58" s="46"/>
      <c r="M58" s="46"/>
      <c r="N58" s="184">
        <f>COUNTIF(N24:N46, "NC")+COUNTIF(N55, "NC")</f>
        <v>0</v>
      </c>
      <c r="O58" s="84"/>
      <c r="Q58" s="49"/>
      <c r="R58" s="49"/>
      <c r="S58" s="49"/>
      <c r="T58" s="49"/>
      <c r="U58" s="49"/>
      <c r="V58" s="49"/>
      <c r="W58" s="49"/>
      <c r="X58" s="49"/>
      <c r="Z58" s="167"/>
      <c r="AA58" s="167"/>
    </row>
    <row r="59" spans="3:27" x14ac:dyDescent="0.25">
      <c r="C59" s="84"/>
      <c r="D59" s="84"/>
      <c r="E59" s="84"/>
      <c r="F59" s="87"/>
      <c r="G59" s="84"/>
      <c r="H59" s="84"/>
      <c r="I59" s="84"/>
      <c r="J59" s="84"/>
      <c r="K59" s="84"/>
      <c r="L59" s="84"/>
      <c r="M59" s="84"/>
      <c r="N59" s="84"/>
      <c r="O59" s="84"/>
      <c r="Q59" s="49"/>
      <c r="R59" s="49"/>
      <c r="S59" s="49"/>
      <c r="T59" s="49"/>
      <c r="U59" s="49"/>
      <c r="V59" s="49"/>
      <c r="W59" s="49"/>
      <c r="X59" s="49"/>
      <c r="Z59" s="167"/>
      <c r="AA59" s="167"/>
    </row>
    <row r="60" spans="3:27" x14ac:dyDescent="0.25">
      <c r="C60" s="56"/>
      <c r="D60" s="76" t="s">
        <v>46</v>
      </c>
      <c r="E60" s="76" t="s">
        <v>42</v>
      </c>
      <c r="F60" s="56"/>
      <c r="G60" s="56"/>
      <c r="H60" s="56"/>
      <c r="I60" s="56"/>
      <c r="J60" s="56"/>
      <c r="K60" s="56"/>
      <c r="L60" s="56"/>
      <c r="M60" s="56"/>
      <c r="N60" s="68" t="s">
        <v>652</v>
      </c>
      <c r="O60" s="56"/>
      <c r="Q60" s="49"/>
      <c r="R60" s="49"/>
      <c r="S60" s="49"/>
      <c r="T60" s="49"/>
      <c r="U60" s="49"/>
      <c r="V60" s="49"/>
      <c r="W60" s="49"/>
      <c r="X60" s="49"/>
      <c r="Z60" s="167"/>
      <c r="AA60" s="167"/>
    </row>
    <row r="61" spans="3:27" x14ac:dyDescent="0.25">
      <c r="C61" s="84"/>
      <c r="D61" s="84"/>
      <c r="E61" s="88" t="s">
        <v>477</v>
      </c>
      <c r="F61" s="84"/>
      <c r="G61" s="84"/>
      <c r="H61" s="84"/>
      <c r="I61" s="84"/>
      <c r="J61" s="84"/>
      <c r="K61" s="84"/>
      <c r="L61" s="84"/>
      <c r="M61" s="84"/>
      <c r="N61" s="84"/>
      <c r="O61" s="84"/>
      <c r="Q61" s="251"/>
      <c r="R61" s="56"/>
      <c r="S61" s="49"/>
      <c r="T61" s="49"/>
      <c r="U61" s="49"/>
      <c r="V61" s="49"/>
      <c r="W61" s="49"/>
      <c r="X61" s="49"/>
      <c r="Z61" s="167"/>
      <c r="AA61" s="167"/>
    </row>
    <row r="62" spans="3:27" x14ac:dyDescent="0.25">
      <c r="C62" s="84"/>
      <c r="D62" s="84"/>
      <c r="E62" s="84"/>
      <c r="F62" s="84"/>
      <c r="G62" s="84"/>
      <c r="H62" s="84"/>
      <c r="I62" s="84"/>
      <c r="J62" s="84"/>
      <c r="K62" s="84"/>
      <c r="L62" s="84"/>
      <c r="M62" s="84"/>
      <c r="N62" s="84"/>
      <c r="O62" s="84"/>
      <c r="Q62" s="49"/>
      <c r="R62" s="56"/>
      <c r="S62" s="49"/>
      <c r="T62" s="49"/>
      <c r="U62" s="49"/>
      <c r="V62" s="49"/>
      <c r="W62" s="49"/>
      <c r="X62" s="49"/>
      <c r="Z62" s="167"/>
      <c r="AA62" s="167"/>
    </row>
    <row r="63" spans="3:27" x14ac:dyDescent="0.25">
      <c r="C63" s="84"/>
      <c r="D63" s="84"/>
      <c r="E63" s="76" t="s">
        <v>478</v>
      </c>
      <c r="F63" s="76" t="s">
        <v>43</v>
      </c>
      <c r="G63" s="56"/>
      <c r="H63" s="56"/>
      <c r="I63" s="56"/>
      <c r="J63" s="56"/>
      <c r="K63" s="49"/>
      <c r="L63" s="49"/>
      <c r="M63" s="49"/>
      <c r="N63" s="278"/>
      <c r="O63" s="49"/>
      <c r="Q63" s="56" t="s">
        <v>541</v>
      </c>
      <c r="R63" s="56"/>
      <c r="S63" s="49"/>
      <c r="T63" s="49"/>
      <c r="U63" s="49"/>
      <c r="V63" s="49"/>
      <c r="W63" s="49"/>
      <c r="X63" s="49"/>
      <c r="Z63" s="167"/>
      <c r="AA63" s="167"/>
    </row>
    <row r="64" spans="3:27" x14ac:dyDescent="0.25">
      <c r="C64" s="84"/>
      <c r="D64" s="84"/>
      <c r="E64" s="76" t="s">
        <v>479</v>
      </c>
      <c r="F64" s="76" t="s">
        <v>44</v>
      </c>
      <c r="G64" s="56"/>
      <c r="H64" s="56"/>
      <c r="I64" s="56"/>
      <c r="J64" s="56"/>
      <c r="K64" s="56"/>
      <c r="L64" s="56"/>
      <c r="M64" s="49"/>
      <c r="N64" s="278"/>
      <c r="O64" s="49"/>
      <c r="Q64" s="49"/>
      <c r="R64" s="49"/>
      <c r="S64" s="49"/>
      <c r="T64" s="49"/>
      <c r="U64" s="49"/>
      <c r="V64" s="49"/>
      <c r="W64" s="49"/>
      <c r="X64" s="49"/>
      <c r="Z64" s="167"/>
      <c r="AA64" s="167"/>
    </row>
    <row r="65" spans="3:29" x14ac:dyDescent="0.25">
      <c r="C65" s="84"/>
      <c r="D65" s="84"/>
      <c r="E65" s="84"/>
      <c r="F65" s="84"/>
      <c r="G65" s="84"/>
      <c r="H65" s="84"/>
      <c r="I65" s="84"/>
      <c r="J65" s="84"/>
      <c r="K65" s="84"/>
      <c r="L65" s="84"/>
      <c r="M65" s="84"/>
      <c r="N65" s="84"/>
      <c r="O65" s="84"/>
      <c r="Q65" s="49"/>
      <c r="R65" s="49"/>
      <c r="S65" s="49"/>
      <c r="T65" s="49"/>
      <c r="U65" s="49"/>
      <c r="V65" s="49"/>
      <c r="W65" s="49"/>
      <c r="X65" s="49"/>
      <c r="Z65" s="167"/>
      <c r="AA65" s="167"/>
    </row>
    <row r="66" spans="3:29" x14ac:dyDescent="0.25">
      <c r="C66" s="84"/>
      <c r="D66" s="84"/>
      <c r="E66" s="84"/>
      <c r="F66" s="84"/>
      <c r="G66" s="84"/>
      <c r="H66" s="84"/>
      <c r="I66" s="84"/>
      <c r="J66" s="84"/>
      <c r="K66" s="78" t="s">
        <v>633</v>
      </c>
      <c r="L66" s="46"/>
      <c r="M66" s="46"/>
      <c r="N66" s="184">
        <f>COUNTIF(N63, "NC")+COUNTIF(N64, "NC")</f>
        <v>0</v>
      </c>
      <c r="O66" s="84"/>
      <c r="Q66" s="49"/>
      <c r="R66" s="49"/>
      <c r="S66" s="49"/>
      <c r="T66" s="49"/>
      <c r="U66" s="49"/>
      <c r="V66" s="49"/>
      <c r="W66" s="49"/>
      <c r="X66" s="49"/>
      <c r="Z66" s="167"/>
      <c r="AA66" s="167"/>
    </row>
    <row r="67" spans="3:29" x14ac:dyDescent="0.25">
      <c r="C67" s="84"/>
      <c r="D67" s="84"/>
      <c r="E67" s="84"/>
      <c r="F67" s="84"/>
      <c r="G67" s="84"/>
      <c r="H67" s="84"/>
      <c r="I67" s="84"/>
      <c r="J67" s="84"/>
      <c r="K67" s="84"/>
      <c r="L67" s="84"/>
      <c r="M67" s="84"/>
      <c r="N67" s="84"/>
      <c r="O67" s="84"/>
      <c r="Q67" s="49"/>
      <c r="R67" s="49"/>
      <c r="S67" s="49"/>
      <c r="T67" s="49"/>
      <c r="U67" s="49"/>
      <c r="V67" s="49"/>
      <c r="W67" s="49"/>
      <c r="X67" s="49"/>
      <c r="Z67" s="167"/>
      <c r="AA67" s="167"/>
    </row>
    <row r="68" spans="3:29" x14ac:dyDescent="0.25">
      <c r="C68" s="56"/>
      <c r="D68" s="76" t="s">
        <v>47</v>
      </c>
      <c r="E68" s="76" t="s">
        <v>45</v>
      </c>
      <c r="F68" s="56"/>
      <c r="G68" s="56"/>
      <c r="H68" s="56"/>
      <c r="I68" s="56"/>
      <c r="J68" s="56"/>
      <c r="K68" s="56"/>
      <c r="L68" s="56"/>
      <c r="M68" s="56"/>
      <c r="N68" s="68"/>
      <c r="O68" s="56"/>
      <c r="Q68" s="49"/>
      <c r="R68" s="49"/>
      <c r="S68" s="49"/>
      <c r="T68" s="49"/>
      <c r="U68" s="49"/>
      <c r="V68" s="49"/>
      <c r="W68" s="49"/>
      <c r="X68" s="49"/>
      <c r="Z68" s="167"/>
      <c r="AA68" s="167"/>
    </row>
    <row r="69" spans="3:29" x14ac:dyDescent="0.25">
      <c r="C69" s="84"/>
      <c r="D69" s="84"/>
      <c r="E69" s="208" t="s">
        <v>284</v>
      </c>
      <c r="F69" s="210"/>
      <c r="G69" s="210"/>
      <c r="H69" s="210"/>
      <c r="I69" s="210"/>
      <c r="J69" s="210"/>
      <c r="K69" s="210"/>
      <c r="L69" s="210"/>
      <c r="M69" s="210"/>
      <c r="N69" s="223"/>
      <c r="O69" s="84"/>
      <c r="Q69" s="49"/>
      <c r="R69" s="49"/>
      <c r="S69" s="49"/>
      <c r="T69" s="49"/>
      <c r="U69" s="49"/>
      <c r="V69" s="49"/>
      <c r="W69" s="49"/>
      <c r="X69" s="49"/>
      <c r="Z69" s="167"/>
      <c r="AA69" s="167"/>
      <c r="AB69" s="44"/>
      <c r="AC69" s="44"/>
    </row>
    <row r="70" spans="3:29" x14ac:dyDescent="0.25">
      <c r="C70" s="84"/>
      <c r="D70" s="84"/>
      <c r="E70" s="210" t="s">
        <v>282</v>
      </c>
      <c r="F70" s="223"/>
      <c r="G70" s="223"/>
      <c r="H70" s="223"/>
      <c r="I70" s="223"/>
      <c r="J70" s="210"/>
      <c r="K70" s="223"/>
      <c r="L70" s="223"/>
      <c r="M70" s="223"/>
      <c r="N70" s="223"/>
      <c r="O70" s="84"/>
      <c r="Q70" s="49"/>
      <c r="R70" s="49"/>
      <c r="S70" s="49"/>
      <c r="T70" s="49"/>
      <c r="U70" s="49"/>
      <c r="V70" s="49"/>
      <c r="W70" s="49"/>
      <c r="X70" s="49"/>
      <c r="Z70" s="167"/>
      <c r="AA70" s="167"/>
      <c r="AB70" s="44"/>
      <c r="AC70" s="44"/>
    </row>
    <row r="71" spans="3:29" x14ac:dyDescent="0.25">
      <c r="C71" s="84"/>
      <c r="D71" s="84"/>
      <c r="E71" s="210" t="s">
        <v>283</v>
      </c>
      <c r="F71" s="223"/>
      <c r="G71" s="223"/>
      <c r="H71" s="223"/>
      <c r="I71" s="223"/>
      <c r="J71" s="210"/>
      <c r="K71" s="223"/>
      <c r="L71" s="223"/>
      <c r="M71" s="223"/>
      <c r="N71" s="223"/>
      <c r="O71" s="84"/>
      <c r="Q71" s="49"/>
      <c r="R71" s="49"/>
      <c r="S71" s="49"/>
      <c r="T71" s="49"/>
      <c r="U71" s="49"/>
      <c r="V71" s="49"/>
      <c r="W71" s="49"/>
      <c r="X71" s="49"/>
      <c r="Z71" s="167"/>
      <c r="AA71" s="167"/>
      <c r="AB71" s="44"/>
      <c r="AC71" s="44"/>
    </row>
    <row r="72" spans="3:29" x14ac:dyDescent="0.25">
      <c r="C72" s="84"/>
      <c r="D72" s="84"/>
      <c r="E72" s="84"/>
      <c r="F72" s="87"/>
      <c r="G72" s="87"/>
      <c r="H72" s="87"/>
      <c r="I72" s="87"/>
      <c r="J72" s="84"/>
      <c r="K72" s="87"/>
      <c r="L72" s="87"/>
      <c r="M72" s="87"/>
      <c r="N72" s="87"/>
      <c r="O72" s="84"/>
      <c r="Q72" s="49"/>
      <c r="R72" s="49"/>
      <c r="S72" s="49"/>
      <c r="T72" s="49"/>
      <c r="U72" s="49"/>
      <c r="V72" s="49"/>
      <c r="W72" s="49"/>
      <c r="X72" s="49"/>
      <c r="Z72" s="167"/>
      <c r="AA72" s="167"/>
      <c r="AB72" s="44"/>
      <c r="AC72" s="44"/>
    </row>
    <row r="73" spans="3:29" x14ac:dyDescent="0.25">
      <c r="C73" s="84"/>
      <c r="D73" s="84"/>
      <c r="E73" s="84" t="s">
        <v>90</v>
      </c>
      <c r="F73" s="87" t="s">
        <v>124</v>
      </c>
      <c r="G73" s="87"/>
      <c r="H73" s="87"/>
      <c r="I73" s="87"/>
      <c r="J73" s="84"/>
      <c r="K73" s="87"/>
      <c r="L73" s="87"/>
      <c r="M73" s="87"/>
      <c r="N73" s="87"/>
      <c r="O73" s="84"/>
      <c r="Q73" s="49"/>
      <c r="R73" s="49"/>
      <c r="S73" s="49"/>
      <c r="T73" s="49"/>
      <c r="U73" s="49"/>
      <c r="V73" s="49"/>
      <c r="W73" s="49"/>
      <c r="X73" s="49"/>
      <c r="Z73" s="167"/>
      <c r="AA73" s="167"/>
      <c r="AB73" s="44"/>
      <c r="AC73" s="44"/>
    </row>
    <row r="74" spans="3:29" x14ac:dyDescent="0.25">
      <c r="C74" s="84"/>
      <c r="D74" s="84"/>
      <c r="E74" s="84"/>
      <c r="F74" s="84"/>
      <c r="G74" s="84"/>
      <c r="H74" s="84"/>
      <c r="I74" s="84"/>
      <c r="J74" s="84"/>
      <c r="K74" s="300"/>
      <c r="L74" s="300"/>
      <c r="M74" s="299"/>
      <c r="N74" s="302"/>
      <c r="O74" s="84"/>
      <c r="Q74" s="49"/>
      <c r="R74" s="49"/>
      <c r="S74" s="49"/>
      <c r="T74" s="49"/>
      <c r="U74" s="49"/>
      <c r="V74" s="49"/>
      <c r="W74" s="49"/>
      <c r="X74" s="49"/>
      <c r="Z74" s="167"/>
      <c r="AA74" s="167"/>
      <c r="AB74" s="44"/>
      <c r="AC74" s="44"/>
    </row>
    <row r="75" spans="3:29" x14ac:dyDescent="0.25">
      <c r="C75" s="56"/>
      <c r="D75" s="76" t="s">
        <v>49</v>
      </c>
      <c r="E75" s="303" t="s">
        <v>597</v>
      </c>
      <c r="F75" s="56"/>
      <c r="G75" s="56"/>
      <c r="H75" s="56"/>
      <c r="I75" s="56"/>
      <c r="J75" s="56"/>
      <c r="K75" s="56"/>
      <c r="L75" s="56"/>
      <c r="M75" s="56"/>
      <c r="N75" s="68"/>
      <c r="O75" s="56"/>
      <c r="Q75" s="49"/>
      <c r="R75" s="49"/>
      <c r="S75" s="49"/>
      <c r="T75" s="49"/>
      <c r="U75" s="49"/>
      <c r="V75" s="49"/>
      <c r="W75" s="49"/>
      <c r="X75" s="49"/>
      <c r="Z75" s="167"/>
      <c r="AA75" s="167"/>
      <c r="AB75" s="44"/>
      <c r="AC75" s="44"/>
    </row>
    <row r="76" spans="3:29" x14ac:dyDescent="0.25">
      <c r="C76" s="84"/>
      <c r="D76" s="84"/>
      <c r="E76" s="208"/>
      <c r="F76" s="210"/>
      <c r="G76" s="210"/>
      <c r="H76" s="210"/>
      <c r="I76" s="210"/>
      <c r="J76" s="210"/>
      <c r="K76" s="210"/>
      <c r="L76" s="210"/>
      <c r="M76" s="210"/>
      <c r="N76" s="223"/>
      <c r="O76" s="84"/>
      <c r="Q76" s="49"/>
      <c r="R76" s="49"/>
      <c r="S76" s="49"/>
      <c r="T76" s="49"/>
      <c r="U76" s="49"/>
      <c r="V76" s="49"/>
      <c r="W76" s="49"/>
      <c r="X76" s="49"/>
      <c r="Z76" s="167"/>
      <c r="AA76" s="167"/>
      <c r="AB76" s="44"/>
      <c r="AC76" s="44"/>
    </row>
    <row r="77" spans="3:29" x14ac:dyDescent="0.25">
      <c r="C77" s="84"/>
      <c r="D77" s="84"/>
      <c r="E77" s="84" t="s">
        <v>90</v>
      </c>
      <c r="F77" s="87" t="s">
        <v>598</v>
      </c>
      <c r="G77" s="87"/>
      <c r="H77" s="87"/>
      <c r="I77" s="87"/>
      <c r="J77" s="87"/>
      <c r="K77" s="87"/>
      <c r="L77" s="223"/>
      <c r="M77" s="223"/>
      <c r="N77" s="223"/>
      <c r="O77" s="84"/>
      <c r="Q77" s="49"/>
      <c r="R77" s="49"/>
      <c r="S77" s="49"/>
      <c r="T77" s="49"/>
      <c r="U77" s="49"/>
      <c r="V77" s="49"/>
      <c r="W77" s="49"/>
      <c r="X77" s="49"/>
      <c r="Z77" s="167"/>
      <c r="AA77" s="167"/>
      <c r="AB77" s="44"/>
      <c r="AC77" s="44"/>
    </row>
    <row r="78" spans="3:29" x14ac:dyDescent="0.25">
      <c r="C78" s="84"/>
      <c r="D78" s="84"/>
      <c r="E78" s="210"/>
      <c r="F78" s="223"/>
      <c r="G78" s="223"/>
      <c r="H78" s="223"/>
      <c r="I78" s="223"/>
      <c r="J78" s="210"/>
      <c r="K78" s="223"/>
      <c r="L78" s="223"/>
      <c r="M78" s="223"/>
      <c r="N78" s="223"/>
      <c r="O78" s="84"/>
      <c r="Q78" s="49"/>
      <c r="R78" s="49"/>
      <c r="S78" s="49"/>
      <c r="T78" s="49"/>
      <c r="U78" s="49"/>
      <c r="V78" s="49"/>
      <c r="W78" s="49"/>
      <c r="X78" s="49"/>
      <c r="Z78" s="167"/>
      <c r="AA78" s="167"/>
      <c r="AB78" s="44"/>
      <c r="AC78" s="44"/>
    </row>
    <row r="79" spans="3:29" x14ac:dyDescent="0.25">
      <c r="C79" s="84"/>
      <c r="D79" s="84"/>
      <c r="E79" s="299"/>
      <c r="F79" s="299"/>
      <c r="G79" s="299"/>
      <c r="H79" s="299"/>
      <c r="I79" s="299"/>
      <c r="J79" s="84"/>
      <c r="K79" s="87"/>
      <c r="L79" s="87"/>
      <c r="M79" s="87"/>
      <c r="N79" s="87"/>
      <c r="O79" s="84"/>
      <c r="Q79" s="49"/>
      <c r="R79" s="49"/>
      <c r="S79" s="49"/>
      <c r="T79" s="49"/>
      <c r="U79" s="49"/>
      <c r="V79" s="49"/>
      <c r="W79" s="49"/>
      <c r="X79" s="49"/>
      <c r="Z79" s="167"/>
      <c r="AA79" s="167"/>
      <c r="AB79" s="44"/>
      <c r="AC79" s="44"/>
    </row>
    <row r="80" spans="3:29" x14ac:dyDescent="0.25">
      <c r="C80" s="56"/>
      <c r="D80" s="76" t="s">
        <v>51</v>
      </c>
      <c r="E80" s="303" t="s">
        <v>599</v>
      </c>
      <c r="F80" s="56"/>
      <c r="G80" s="56"/>
      <c r="H80" s="56"/>
      <c r="I80" s="56"/>
      <c r="J80" s="56"/>
      <c r="K80" s="56"/>
      <c r="L80" s="56"/>
      <c r="M80" s="56"/>
      <c r="N80" s="68"/>
      <c r="O80" s="56"/>
      <c r="Q80" s="49"/>
      <c r="R80" s="49"/>
      <c r="S80" s="49"/>
      <c r="T80" s="49"/>
      <c r="U80" s="49"/>
      <c r="V80" s="49"/>
      <c r="W80" s="49"/>
      <c r="X80" s="49"/>
      <c r="Z80" s="167"/>
      <c r="AA80" s="167"/>
      <c r="AB80" s="44"/>
      <c r="AC80" s="44"/>
    </row>
    <row r="81" spans="3:29" x14ac:dyDescent="0.25">
      <c r="C81" s="84"/>
      <c r="D81" s="84"/>
      <c r="E81" s="262" t="s">
        <v>601</v>
      </c>
      <c r="F81" s="210"/>
      <c r="G81" s="210"/>
      <c r="H81" s="210"/>
      <c r="I81" s="210"/>
      <c r="J81" s="210"/>
      <c r="K81" s="210"/>
      <c r="L81" s="210"/>
      <c r="M81" s="210"/>
      <c r="N81" s="223"/>
      <c r="O81" s="84"/>
      <c r="Q81" s="49"/>
      <c r="R81" s="49"/>
      <c r="S81" s="49"/>
      <c r="T81" s="49"/>
      <c r="U81" s="49"/>
      <c r="V81" s="49"/>
      <c r="W81" s="49"/>
      <c r="X81" s="49"/>
      <c r="Z81" s="167"/>
      <c r="AA81" s="167"/>
      <c r="AB81" s="44"/>
      <c r="AC81" s="44"/>
    </row>
    <row r="82" spans="3:29" x14ac:dyDescent="0.25">
      <c r="C82" s="84"/>
      <c r="D82" s="84"/>
      <c r="E82" s="84"/>
      <c r="F82" s="84"/>
      <c r="G82" s="84"/>
      <c r="H82" s="87"/>
      <c r="I82" s="87"/>
      <c r="J82" s="210"/>
      <c r="K82" s="223"/>
      <c r="L82" s="223"/>
      <c r="M82" s="223"/>
      <c r="N82" s="223"/>
      <c r="O82" s="84"/>
      <c r="Q82" s="49"/>
      <c r="R82" s="49"/>
      <c r="S82" s="49"/>
      <c r="T82" s="49"/>
      <c r="U82" s="49"/>
      <c r="V82" s="49"/>
      <c r="W82" s="49"/>
      <c r="X82" s="49"/>
      <c r="Z82" s="167"/>
      <c r="AA82" s="167"/>
      <c r="AB82" s="44"/>
      <c r="AC82" s="44"/>
    </row>
    <row r="83" spans="3:29" x14ac:dyDescent="0.25">
      <c r="C83" s="84"/>
      <c r="D83" s="84"/>
      <c r="E83" s="84" t="s">
        <v>90</v>
      </c>
      <c r="F83" s="87" t="s">
        <v>600</v>
      </c>
      <c r="G83" s="87"/>
      <c r="H83" s="223"/>
      <c r="I83" s="223"/>
      <c r="J83" s="210"/>
      <c r="K83" s="223"/>
      <c r="L83" s="223"/>
      <c r="M83" s="223"/>
      <c r="N83" s="223"/>
      <c r="O83" s="84"/>
      <c r="Q83" s="49"/>
      <c r="R83" s="49"/>
      <c r="S83" s="49"/>
      <c r="T83" s="49"/>
      <c r="U83" s="49"/>
      <c r="V83" s="49"/>
      <c r="W83" s="49"/>
      <c r="X83" s="49"/>
      <c r="Z83" s="167"/>
      <c r="AA83" s="167"/>
      <c r="AB83" s="44"/>
      <c r="AC83" s="44"/>
    </row>
    <row r="84" spans="3:29" x14ac:dyDescent="0.25">
      <c r="C84" s="84"/>
      <c r="D84" s="84"/>
      <c r="E84" s="84"/>
      <c r="F84" s="87"/>
      <c r="G84" s="87"/>
      <c r="H84" s="87"/>
      <c r="I84" s="87"/>
      <c r="J84" s="84"/>
      <c r="K84" s="78" t="s">
        <v>651</v>
      </c>
      <c r="L84" s="78"/>
      <c r="M84" s="46"/>
      <c r="N84" s="105">
        <f>COUNTIF(N68:N80, "NC")</f>
        <v>0</v>
      </c>
      <c r="O84" s="84"/>
      <c r="Q84" s="49"/>
      <c r="R84" s="49"/>
      <c r="S84" s="49"/>
      <c r="T84" s="49"/>
      <c r="U84" s="49"/>
      <c r="V84" s="49"/>
      <c r="W84" s="49"/>
      <c r="X84" s="49"/>
      <c r="Z84" s="167"/>
      <c r="AA84" s="167"/>
      <c r="AB84" s="44"/>
      <c r="AC84" s="44"/>
    </row>
    <row r="85" spans="3:29" x14ac:dyDescent="0.25">
      <c r="C85" s="84"/>
      <c r="D85" s="84"/>
      <c r="E85" s="84"/>
      <c r="F85" s="87"/>
      <c r="G85" s="87"/>
      <c r="H85" s="87"/>
      <c r="I85" s="87"/>
      <c r="J85" s="84"/>
      <c r="K85" s="84"/>
      <c r="L85" s="84"/>
      <c r="M85" s="84"/>
      <c r="N85" s="84"/>
      <c r="O85" s="84"/>
      <c r="Q85" s="49"/>
      <c r="R85" s="49"/>
      <c r="S85" s="49"/>
      <c r="T85" s="49"/>
      <c r="U85" s="49"/>
      <c r="V85" s="49"/>
      <c r="W85" s="49"/>
      <c r="X85" s="49"/>
      <c r="Z85" s="167"/>
      <c r="AA85" s="167"/>
      <c r="AB85" s="44"/>
      <c r="AC85" s="44"/>
    </row>
    <row r="86" spans="3:29" x14ac:dyDescent="0.25">
      <c r="C86" s="44"/>
      <c r="D86" s="44"/>
      <c r="E86" s="44"/>
      <c r="F86" s="44"/>
      <c r="G86" s="44"/>
      <c r="H86" s="44"/>
      <c r="I86" s="44"/>
      <c r="J86" s="44"/>
      <c r="K86" s="44"/>
      <c r="L86" s="44"/>
      <c r="M86" s="44"/>
      <c r="N86" s="44"/>
      <c r="O86" s="44"/>
      <c r="Q86" s="44"/>
      <c r="R86" s="44"/>
      <c r="S86" s="44"/>
      <c r="T86" s="44"/>
      <c r="U86" s="44"/>
      <c r="V86" s="44"/>
      <c r="W86" s="44"/>
      <c r="X86" s="44"/>
      <c r="Z86" s="167"/>
      <c r="AA86" s="167"/>
      <c r="AB86" s="44"/>
      <c r="AC86" s="44"/>
    </row>
    <row r="87" spans="3:29" x14ac:dyDescent="0.25">
      <c r="C87" s="84"/>
      <c r="D87" s="84"/>
      <c r="E87" s="84"/>
      <c r="F87" s="84"/>
      <c r="G87" s="84"/>
      <c r="H87" s="84"/>
      <c r="I87" s="84"/>
      <c r="J87" s="84"/>
      <c r="K87" s="84"/>
      <c r="L87" s="84"/>
      <c r="M87" s="84"/>
      <c r="N87" s="84"/>
      <c r="O87" s="84"/>
      <c r="Q87" s="49"/>
      <c r="R87" s="49"/>
      <c r="S87" s="49"/>
      <c r="T87" s="49"/>
      <c r="U87" s="49"/>
      <c r="V87" s="49"/>
      <c r="W87" s="49"/>
      <c r="X87" s="49"/>
      <c r="Z87" s="167"/>
      <c r="AA87" s="167"/>
    </row>
    <row r="88" spans="3:29" ht="18.75" x14ac:dyDescent="0.3">
      <c r="C88" s="84"/>
      <c r="D88" s="84"/>
      <c r="E88" s="91" t="s">
        <v>128</v>
      </c>
      <c r="F88" s="84"/>
      <c r="G88" s="84"/>
      <c r="H88" s="84"/>
      <c r="I88" s="84"/>
      <c r="J88" s="84"/>
      <c r="K88" s="84"/>
      <c r="L88" s="84"/>
      <c r="M88" s="84"/>
      <c r="N88" s="84"/>
      <c r="O88" s="84"/>
      <c r="Q88" s="49"/>
      <c r="R88" s="53" t="s">
        <v>130</v>
      </c>
      <c r="S88" s="49"/>
      <c r="T88" s="49"/>
      <c r="U88" s="49"/>
      <c r="V88" s="49"/>
      <c r="W88" s="49"/>
      <c r="X88" s="49"/>
      <c r="Z88" s="167"/>
      <c r="AA88" s="167"/>
    </row>
    <row r="89" spans="3:29" ht="18" x14ac:dyDescent="0.25">
      <c r="C89" s="84"/>
      <c r="D89" s="84"/>
      <c r="E89" s="84"/>
      <c r="F89" s="84"/>
      <c r="G89" s="84"/>
      <c r="H89" s="84"/>
      <c r="I89" s="84"/>
      <c r="J89" s="84"/>
      <c r="K89" s="84"/>
      <c r="L89" s="84"/>
      <c r="M89" s="84"/>
      <c r="N89" s="84"/>
      <c r="O89" s="84"/>
      <c r="Q89" s="49"/>
      <c r="R89" s="112"/>
      <c r="S89" s="49"/>
      <c r="T89" s="49"/>
      <c r="U89" s="49"/>
      <c r="V89" s="49"/>
      <c r="W89" s="49"/>
      <c r="X89" s="49"/>
      <c r="Z89" s="167"/>
      <c r="AA89" s="167"/>
    </row>
    <row r="90" spans="3:29" x14ac:dyDescent="0.25">
      <c r="C90" s="84"/>
      <c r="D90" s="84"/>
      <c r="E90" s="84"/>
      <c r="F90" s="84"/>
      <c r="G90" s="84"/>
      <c r="H90" s="84"/>
      <c r="I90" s="84"/>
      <c r="J90" s="84"/>
      <c r="K90" s="84"/>
      <c r="L90" s="84"/>
      <c r="M90" s="84"/>
      <c r="N90" s="84"/>
      <c r="O90" s="84"/>
      <c r="Q90" s="49"/>
      <c r="R90" s="56" t="s">
        <v>634</v>
      </c>
      <c r="S90" s="49"/>
      <c r="T90" s="49"/>
      <c r="U90" s="49"/>
      <c r="V90" s="49"/>
      <c r="W90" s="49"/>
      <c r="X90" s="49"/>
      <c r="Z90" s="167"/>
      <c r="AA90" s="167"/>
    </row>
    <row r="91" spans="3:29" x14ac:dyDescent="0.25">
      <c r="C91" s="56"/>
      <c r="D91" s="76" t="s">
        <v>52</v>
      </c>
      <c r="E91" s="76" t="s">
        <v>285</v>
      </c>
      <c r="F91" s="56"/>
      <c r="G91" s="56"/>
      <c r="H91" s="56"/>
      <c r="I91" s="56"/>
      <c r="J91" s="56"/>
      <c r="K91" s="56"/>
      <c r="L91" s="56"/>
      <c r="M91" s="56"/>
      <c r="N91" s="68"/>
      <c r="O91" s="56"/>
      <c r="Q91" s="49"/>
      <c r="R91" s="56" t="s">
        <v>111</v>
      </c>
      <c r="S91" s="49"/>
      <c r="T91" s="49"/>
      <c r="U91" s="49"/>
      <c r="V91" s="49"/>
      <c r="W91" s="49"/>
      <c r="X91" s="49"/>
      <c r="Z91" s="167"/>
      <c r="AA91" s="167"/>
    </row>
    <row r="92" spans="3:29" x14ac:dyDescent="0.25">
      <c r="C92" s="56"/>
      <c r="D92" s="56"/>
      <c r="E92" s="76" t="s">
        <v>109</v>
      </c>
      <c r="F92" s="56"/>
      <c r="G92" s="56"/>
      <c r="H92" s="56"/>
      <c r="I92" s="56"/>
      <c r="J92" s="56"/>
      <c r="K92" s="56"/>
      <c r="L92" s="56"/>
      <c r="M92" s="56"/>
      <c r="N92" s="56"/>
      <c r="O92" s="56"/>
      <c r="Q92" s="49"/>
      <c r="R92" s="56" t="s">
        <v>112</v>
      </c>
      <c r="S92" s="49"/>
      <c r="T92" s="49"/>
      <c r="U92" s="49"/>
      <c r="V92" s="49"/>
      <c r="W92" s="49"/>
      <c r="X92" s="49"/>
      <c r="Z92" s="167"/>
      <c r="AA92" s="167"/>
    </row>
    <row r="93" spans="3:29" x14ac:dyDescent="0.25">
      <c r="C93" s="84"/>
      <c r="D93" s="84"/>
      <c r="E93" s="84"/>
      <c r="F93" s="87"/>
      <c r="G93" s="87"/>
      <c r="H93" s="87"/>
      <c r="I93" s="87"/>
      <c r="J93" s="87"/>
      <c r="K93" s="87"/>
      <c r="L93" s="87"/>
      <c r="M93" s="84"/>
      <c r="N93" s="84"/>
      <c r="O93" s="84"/>
      <c r="Q93" s="49"/>
      <c r="R93" s="56"/>
      <c r="S93" s="49"/>
      <c r="T93" s="49"/>
      <c r="U93" s="49"/>
      <c r="V93" s="49"/>
      <c r="W93" s="49"/>
      <c r="X93" s="49"/>
      <c r="Z93" s="167"/>
      <c r="AA93" s="167"/>
    </row>
    <row r="94" spans="3:29" x14ac:dyDescent="0.25">
      <c r="C94" s="84"/>
      <c r="D94" s="84"/>
      <c r="E94" s="253" t="s">
        <v>349</v>
      </c>
      <c r="F94" s="87" t="s">
        <v>357</v>
      </c>
      <c r="G94" s="87"/>
      <c r="H94" s="87"/>
      <c r="I94" s="87"/>
      <c r="J94" s="84"/>
      <c r="K94" s="84"/>
      <c r="L94" s="84"/>
      <c r="M94" s="84"/>
      <c r="N94" s="71" t="s">
        <v>198</v>
      </c>
      <c r="O94" s="84"/>
      <c r="Q94" s="49"/>
      <c r="R94" s="56" t="s">
        <v>635</v>
      </c>
      <c r="S94" s="49"/>
      <c r="T94" s="49"/>
      <c r="U94" s="49"/>
      <c r="V94" s="49"/>
      <c r="W94" s="49"/>
      <c r="X94" s="49"/>
      <c r="Z94" s="167"/>
      <c r="AA94" s="167"/>
    </row>
    <row r="95" spans="3:29" x14ac:dyDescent="0.25">
      <c r="C95" s="84"/>
      <c r="D95" s="84"/>
      <c r="E95" s="87"/>
      <c r="F95" s="87" t="s">
        <v>555</v>
      </c>
      <c r="G95" s="87"/>
      <c r="H95" s="87"/>
      <c r="I95" s="87"/>
      <c r="J95" s="84"/>
      <c r="K95" s="84"/>
      <c r="L95" s="84"/>
      <c r="M95" s="84"/>
      <c r="N95" s="84"/>
      <c r="O95" s="84"/>
      <c r="Q95" s="49"/>
      <c r="R95" s="56" t="s">
        <v>110</v>
      </c>
      <c r="S95" s="49"/>
      <c r="T95" s="49"/>
      <c r="U95" s="49"/>
      <c r="V95" s="49"/>
      <c r="W95" s="49"/>
      <c r="X95" s="49"/>
      <c r="Z95" s="167"/>
      <c r="AA95" s="167"/>
    </row>
    <row r="96" spans="3:29" x14ac:dyDescent="0.25">
      <c r="C96" s="84"/>
      <c r="D96" s="84"/>
      <c r="E96" s="87"/>
      <c r="F96" s="87"/>
      <c r="G96" s="87"/>
      <c r="H96" s="87"/>
      <c r="I96" s="87"/>
      <c r="J96" s="84"/>
      <c r="K96" s="84"/>
      <c r="L96" s="84"/>
      <c r="M96" s="84"/>
      <c r="N96" s="84"/>
      <c r="O96" s="84"/>
      <c r="Q96" s="49"/>
      <c r="R96" s="56"/>
      <c r="S96" s="49"/>
      <c r="T96" s="49"/>
      <c r="U96" s="49"/>
      <c r="V96" s="49"/>
      <c r="W96" s="49"/>
      <c r="X96" s="49"/>
      <c r="Z96" s="167"/>
      <c r="AA96" s="167"/>
    </row>
    <row r="97" spans="3:27" x14ac:dyDescent="0.25">
      <c r="C97" s="56"/>
      <c r="D97" s="76" t="s">
        <v>54</v>
      </c>
      <c r="E97" s="76" t="s">
        <v>48</v>
      </c>
      <c r="F97" s="56"/>
      <c r="G97" s="56"/>
      <c r="H97" s="56"/>
      <c r="I97" s="56"/>
      <c r="J97" s="56"/>
      <c r="K97" s="56"/>
      <c r="L97" s="56"/>
      <c r="M97" s="56"/>
      <c r="N97" s="68"/>
      <c r="O97" s="56"/>
      <c r="Q97" s="49"/>
      <c r="R97" s="56" t="s">
        <v>636</v>
      </c>
      <c r="S97" s="109"/>
      <c r="T97" s="109"/>
      <c r="U97" s="109"/>
      <c r="V97" s="109"/>
      <c r="W97" s="49"/>
      <c r="X97" s="49"/>
      <c r="Z97" s="167"/>
      <c r="AA97" s="167"/>
    </row>
    <row r="98" spans="3:27" x14ac:dyDescent="0.25">
      <c r="C98" s="84"/>
      <c r="D98" s="84"/>
      <c r="E98" s="84"/>
      <c r="F98" s="87"/>
      <c r="G98" s="87"/>
      <c r="H98" s="87"/>
      <c r="I98" s="87"/>
      <c r="J98" s="87"/>
      <c r="K98" s="87"/>
      <c r="L98" s="87"/>
      <c r="M98" s="87"/>
      <c r="N98" s="87"/>
      <c r="O98" s="84"/>
      <c r="Q98" s="49"/>
      <c r="R98" s="56" t="s">
        <v>226</v>
      </c>
      <c r="S98" s="109"/>
      <c r="T98" s="109"/>
      <c r="U98" s="109"/>
      <c r="V98" s="109"/>
      <c r="W98" s="49"/>
      <c r="X98" s="49"/>
      <c r="Z98" s="167"/>
      <c r="AA98" s="167"/>
    </row>
    <row r="99" spans="3:27" x14ac:dyDescent="0.25">
      <c r="C99" s="84"/>
      <c r="D99" s="84"/>
      <c r="E99" s="84" t="s">
        <v>349</v>
      </c>
      <c r="F99" s="87" t="s">
        <v>357</v>
      </c>
      <c r="G99" s="87"/>
      <c r="H99" s="87"/>
      <c r="I99" s="87"/>
      <c r="J99" s="87"/>
      <c r="K99" s="87"/>
      <c r="L99" s="87"/>
      <c r="M99" s="87"/>
      <c r="N99" s="71" t="s">
        <v>198</v>
      </c>
      <c r="O99" s="84"/>
      <c r="Q99" s="49"/>
      <c r="R99" s="56"/>
      <c r="S99" s="109"/>
      <c r="T99" s="109"/>
      <c r="U99" s="109"/>
      <c r="V99" s="109"/>
      <c r="W99" s="49"/>
      <c r="X99" s="49"/>
      <c r="Z99" s="167"/>
      <c r="AA99" s="167"/>
    </row>
    <row r="100" spans="3:27" x14ac:dyDescent="0.25">
      <c r="C100" s="84"/>
      <c r="D100" s="84"/>
      <c r="E100" s="84"/>
      <c r="F100" s="87"/>
      <c r="G100" s="87"/>
      <c r="H100" s="87"/>
      <c r="I100" s="87"/>
      <c r="J100" s="87"/>
      <c r="K100" s="87"/>
      <c r="L100" s="87"/>
      <c r="M100" s="87"/>
      <c r="N100" s="115"/>
      <c r="O100" s="84"/>
      <c r="Q100" s="49"/>
      <c r="R100" s="49"/>
      <c r="S100" s="49"/>
      <c r="T100" s="49"/>
      <c r="U100" s="49"/>
      <c r="V100" s="49"/>
      <c r="W100" s="49"/>
      <c r="X100" s="49"/>
      <c r="Z100" s="167"/>
      <c r="AA100" s="167"/>
    </row>
    <row r="101" spans="3:27" x14ac:dyDescent="0.25">
      <c r="C101" s="84"/>
      <c r="D101" s="84"/>
      <c r="E101" s="84"/>
      <c r="F101" s="87"/>
      <c r="G101" s="87"/>
      <c r="H101" s="87"/>
      <c r="I101" s="87"/>
      <c r="J101" s="87"/>
      <c r="K101" s="87"/>
      <c r="L101" s="78" t="s">
        <v>646</v>
      </c>
      <c r="M101" s="46"/>
      <c r="N101" s="105">
        <f>COUNTIFS(N91:N97, "NC")</f>
        <v>0</v>
      </c>
      <c r="O101" s="84"/>
      <c r="Q101" s="49"/>
      <c r="R101" s="49"/>
      <c r="S101" s="49"/>
      <c r="T101" s="49"/>
      <c r="U101" s="49"/>
      <c r="V101" s="49"/>
      <c r="W101" s="49"/>
      <c r="X101" s="49"/>
      <c r="Z101" s="167"/>
      <c r="AA101" s="167"/>
    </row>
    <row r="102" spans="3:27" x14ac:dyDescent="0.25">
      <c r="C102" s="84"/>
      <c r="D102" s="84"/>
      <c r="E102" s="84"/>
      <c r="F102" s="84"/>
      <c r="G102" s="84"/>
      <c r="H102" s="84"/>
      <c r="I102" s="84"/>
      <c r="J102" s="84"/>
      <c r="K102" s="84"/>
      <c r="L102" s="84"/>
      <c r="M102" s="84"/>
      <c r="N102" s="84"/>
      <c r="O102" s="84"/>
      <c r="Q102" s="49"/>
      <c r="R102" s="49"/>
      <c r="S102" s="109"/>
      <c r="T102" s="109"/>
      <c r="U102" s="109"/>
      <c r="V102" s="109"/>
      <c r="W102" s="49"/>
      <c r="X102" s="49"/>
      <c r="Z102" s="167"/>
      <c r="AA102" s="167"/>
    </row>
    <row r="103" spans="3:27" x14ac:dyDescent="0.25">
      <c r="C103" s="99"/>
      <c r="D103" s="98" t="s">
        <v>358</v>
      </c>
      <c r="E103" s="98" t="s">
        <v>50</v>
      </c>
      <c r="F103" s="99"/>
      <c r="G103" s="99"/>
      <c r="H103" s="99"/>
      <c r="I103" s="99"/>
      <c r="J103" s="99"/>
      <c r="K103" s="99"/>
      <c r="L103" s="99"/>
      <c r="M103" s="99"/>
      <c r="N103" s="100"/>
      <c r="O103" s="99"/>
      <c r="Q103" s="49"/>
      <c r="R103" s="49"/>
      <c r="S103" s="109"/>
      <c r="T103" s="109"/>
      <c r="U103" s="109"/>
      <c r="V103" s="109"/>
      <c r="W103" s="49"/>
      <c r="X103" s="49"/>
      <c r="Z103" s="167"/>
      <c r="AA103" s="167"/>
    </row>
    <row r="104" spans="3:27" x14ac:dyDescent="0.25">
      <c r="C104" s="84"/>
      <c r="D104" s="84"/>
      <c r="E104" s="84"/>
      <c r="F104" s="224"/>
      <c r="G104" s="224"/>
      <c r="H104" s="224"/>
      <c r="I104" s="224"/>
      <c r="J104" s="87"/>
      <c r="K104" s="87"/>
      <c r="L104" s="84"/>
      <c r="M104" s="84"/>
      <c r="N104" s="84"/>
      <c r="O104" s="84"/>
      <c r="Q104" s="44"/>
      <c r="R104" s="44"/>
      <c r="S104" s="44"/>
      <c r="T104" s="44"/>
      <c r="U104" s="44"/>
      <c r="V104" s="44"/>
      <c r="W104" s="44"/>
      <c r="X104" s="44"/>
      <c r="Z104" s="167"/>
      <c r="AA104" s="167"/>
    </row>
    <row r="105" spans="3:27" x14ac:dyDescent="0.25">
      <c r="C105" s="84"/>
      <c r="D105" s="84"/>
      <c r="E105" s="84" t="s">
        <v>90</v>
      </c>
      <c r="F105" s="87" t="s">
        <v>359</v>
      </c>
      <c r="G105" s="87"/>
      <c r="H105" s="253"/>
      <c r="I105" s="87"/>
      <c r="J105" s="84"/>
      <c r="K105" s="84"/>
      <c r="L105" s="84"/>
      <c r="M105" s="84"/>
      <c r="N105" s="71" t="s">
        <v>198</v>
      </c>
      <c r="O105" s="84"/>
      <c r="Q105" s="44"/>
      <c r="R105" s="191"/>
      <c r="S105" s="44"/>
      <c r="T105" s="44"/>
      <c r="U105" s="44"/>
      <c r="V105" s="44"/>
      <c r="W105" s="44"/>
      <c r="X105" s="44"/>
      <c r="Z105" s="167"/>
      <c r="AA105" s="167"/>
    </row>
    <row r="106" spans="3:27" x14ac:dyDescent="0.25">
      <c r="C106" s="84"/>
      <c r="D106" s="84"/>
      <c r="E106" s="84"/>
      <c r="F106" s="87"/>
      <c r="G106" s="87"/>
      <c r="H106" s="87"/>
      <c r="I106" s="87"/>
      <c r="J106" s="84"/>
      <c r="K106" s="84"/>
      <c r="L106" s="84"/>
      <c r="M106" s="84"/>
      <c r="N106" s="115"/>
      <c r="O106" s="84"/>
      <c r="Q106" s="44"/>
      <c r="R106" s="191"/>
      <c r="S106" s="44"/>
      <c r="T106" s="44"/>
      <c r="U106" s="44"/>
      <c r="V106" s="44"/>
      <c r="W106" s="44"/>
      <c r="X106" s="44"/>
      <c r="Z106" s="167"/>
      <c r="AA106" s="167"/>
    </row>
    <row r="107" spans="3:27" x14ac:dyDescent="0.25">
      <c r="C107" s="84"/>
      <c r="D107" s="84"/>
      <c r="E107" s="84"/>
      <c r="F107" s="87"/>
      <c r="G107" s="87"/>
      <c r="H107" s="87"/>
      <c r="I107" s="87"/>
      <c r="J107" s="84"/>
      <c r="K107" s="84"/>
      <c r="L107" s="78" t="s">
        <v>221</v>
      </c>
      <c r="M107" s="46"/>
      <c r="N107" s="105">
        <f>COUNTIF(N103, "C")</f>
        <v>0</v>
      </c>
      <c r="O107" s="84"/>
      <c r="Q107" s="44"/>
      <c r="R107" s="191"/>
      <c r="S107" s="44"/>
      <c r="T107" s="44"/>
      <c r="U107" s="44"/>
      <c r="V107" s="44"/>
      <c r="W107" s="44"/>
      <c r="X107" s="44"/>
      <c r="Z107" s="167"/>
      <c r="AA107" s="167"/>
    </row>
    <row r="108" spans="3:27" x14ac:dyDescent="0.25">
      <c r="C108" s="84"/>
      <c r="D108" s="84"/>
      <c r="E108" s="84"/>
      <c r="F108" s="84"/>
      <c r="G108" s="84"/>
      <c r="H108" s="84"/>
      <c r="I108" s="84"/>
      <c r="J108" s="84"/>
      <c r="K108" s="84"/>
      <c r="L108" s="84"/>
      <c r="M108" s="84"/>
      <c r="N108" s="84"/>
      <c r="O108" s="84"/>
      <c r="Q108" s="44"/>
      <c r="R108" s="191"/>
      <c r="S108" s="192"/>
      <c r="T108" s="44"/>
      <c r="U108" s="44"/>
      <c r="V108" s="44"/>
      <c r="W108" s="44"/>
      <c r="X108" s="44"/>
      <c r="Z108" s="167"/>
      <c r="AA108" s="167"/>
    </row>
    <row r="109" spans="3:27" x14ac:dyDescent="0.25">
      <c r="C109" s="56"/>
      <c r="D109" s="76" t="s">
        <v>602</v>
      </c>
      <c r="E109" s="76" t="s">
        <v>235</v>
      </c>
      <c r="F109" s="56"/>
      <c r="G109" s="56"/>
      <c r="H109" s="56"/>
      <c r="I109" s="56"/>
      <c r="J109" s="56"/>
      <c r="K109" s="56"/>
      <c r="L109" s="56"/>
      <c r="M109" s="56"/>
      <c r="N109" s="68"/>
      <c r="O109" s="56"/>
      <c r="Q109" s="44"/>
      <c r="R109" s="191"/>
      <c r="S109" s="192"/>
      <c r="T109" s="44"/>
      <c r="U109" s="44"/>
      <c r="V109" s="44"/>
      <c r="W109" s="44"/>
      <c r="X109" s="44"/>
      <c r="Z109" s="167"/>
      <c r="AA109" s="167"/>
    </row>
    <row r="110" spans="3:27" x14ac:dyDescent="0.25">
      <c r="C110" s="84"/>
      <c r="D110" s="84"/>
      <c r="E110" s="88"/>
      <c r="F110" s="84"/>
      <c r="G110" s="84"/>
      <c r="H110" s="84"/>
      <c r="I110" s="84"/>
      <c r="J110" s="84"/>
      <c r="K110" s="84"/>
      <c r="L110" s="84"/>
      <c r="M110" s="84"/>
      <c r="N110" s="84"/>
      <c r="O110" s="84"/>
      <c r="Q110" s="44"/>
      <c r="R110" s="191"/>
      <c r="S110" s="192"/>
      <c r="T110" s="44"/>
      <c r="U110" s="44"/>
      <c r="V110" s="44"/>
      <c r="W110" s="44"/>
      <c r="X110" s="44"/>
      <c r="Z110" s="167"/>
      <c r="AA110" s="167"/>
    </row>
    <row r="111" spans="3:27" x14ac:dyDescent="0.25">
      <c r="C111" s="84"/>
      <c r="D111" s="84"/>
      <c r="E111" s="116" t="s">
        <v>349</v>
      </c>
      <c r="F111" s="87" t="s">
        <v>556</v>
      </c>
      <c r="G111" s="117"/>
      <c r="H111" s="87"/>
      <c r="I111" s="84"/>
      <c r="J111" s="84"/>
      <c r="K111" s="84"/>
      <c r="L111" s="84"/>
      <c r="M111" s="84"/>
      <c r="N111" s="71" t="s">
        <v>198</v>
      </c>
      <c r="O111" s="84"/>
      <c r="Q111" s="44"/>
      <c r="R111" s="191"/>
      <c r="S111" s="44"/>
      <c r="T111" s="44"/>
      <c r="U111" s="44"/>
      <c r="V111" s="44"/>
      <c r="W111" s="44"/>
      <c r="X111" s="44"/>
      <c r="Z111" s="167"/>
      <c r="AA111" s="167"/>
    </row>
    <row r="112" spans="3:27" x14ac:dyDescent="0.25">
      <c r="C112" s="84"/>
      <c r="D112" s="84"/>
      <c r="E112" s="88"/>
      <c r="F112" s="84"/>
      <c r="G112" s="84"/>
      <c r="H112" s="84"/>
      <c r="I112" s="84"/>
      <c r="J112" s="84"/>
      <c r="K112" s="84"/>
      <c r="L112" s="84"/>
      <c r="M112" s="84"/>
      <c r="N112" s="84"/>
      <c r="O112" s="84"/>
      <c r="Q112" s="44"/>
      <c r="R112" s="191"/>
      <c r="S112" s="44"/>
      <c r="T112" s="44"/>
      <c r="U112" s="44"/>
      <c r="V112" s="44"/>
      <c r="W112" s="44"/>
      <c r="X112" s="44"/>
      <c r="Z112" s="167"/>
      <c r="AA112" s="167"/>
    </row>
    <row r="113" spans="3:29" x14ac:dyDescent="0.25">
      <c r="C113" s="56"/>
      <c r="D113" s="76" t="s">
        <v>603</v>
      </c>
      <c r="E113" s="76" t="s">
        <v>53</v>
      </c>
      <c r="F113" s="56"/>
      <c r="G113" s="56"/>
      <c r="H113" s="56"/>
      <c r="I113" s="56"/>
      <c r="J113" s="56"/>
      <c r="K113" s="56"/>
      <c r="L113" s="56"/>
      <c r="M113" s="56"/>
      <c r="N113" s="68"/>
      <c r="O113" s="56"/>
      <c r="Q113" s="44"/>
      <c r="R113" s="44"/>
      <c r="S113" s="44"/>
      <c r="T113" s="44"/>
      <c r="U113" s="44"/>
      <c r="V113" s="44"/>
      <c r="W113" s="44"/>
      <c r="X113" s="44"/>
      <c r="Z113" s="167"/>
      <c r="AA113" s="167"/>
    </row>
    <row r="114" spans="3:29" x14ac:dyDescent="0.25">
      <c r="C114" s="84"/>
      <c r="D114" s="84"/>
      <c r="E114" s="88" t="s">
        <v>236</v>
      </c>
      <c r="F114" s="84"/>
      <c r="G114" s="84"/>
      <c r="H114" s="84"/>
      <c r="I114" s="84"/>
      <c r="J114" s="84"/>
      <c r="K114" s="84"/>
      <c r="L114" s="84"/>
      <c r="M114" s="84"/>
      <c r="N114" s="84"/>
      <c r="O114" s="84"/>
      <c r="Q114" s="44"/>
      <c r="R114" s="44"/>
      <c r="S114" s="44"/>
      <c r="T114" s="44"/>
      <c r="U114" s="44"/>
      <c r="V114" s="44"/>
      <c r="W114" s="44"/>
      <c r="X114" s="44"/>
      <c r="Z114" s="167"/>
      <c r="AA114" s="167"/>
    </row>
    <row r="115" spans="3:29" x14ac:dyDescent="0.25">
      <c r="C115" s="84"/>
      <c r="D115" s="84"/>
      <c r="E115" s="88"/>
      <c r="F115" s="84"/>
      <c r="G115" s="84"/>
      <c r="H115" s="84"/>
      <c r="I115" s="84"/>
      <c r="J115" s="84"/>
      <c r="K115" s="84"/>
      <c r="L115" s="84"/>
      <c r="M115" s="84"/>
      <c r="N115" s="71" t="s">
        <v>198</v>
      </c>
      <c r="O115" s="84"/>
      <c r="Q115" s="44"/>
      <c r="R115" s="44"/>
      <c r="S115" s="44"/>
      <c r="T115" s="44"/>
      <c r="U115" s="44"/>
      <c r="V115" s="44"/>
      <c r="W115" s="44"/>
      <c r="X115" s="44"/>
      <c r="Z115" s="167"/>
      <c r="AA115" s="167"/>
    </row>
    <row r="116" spans="3:29" x14ac:dyDescent="0.25">
      <c r="C116" s="84"/>
      <c r="D116" s="84"/>
      <c r="E116" s="88"/>
      <c r="F116" s="84"/>
      <c r="G116" s="84"/>
      <c r="H116" s="84"/>
      <c r="I116" s="84"/>
      <c r="J116" s="84"/>
      <c r="K116" s="84"/>
      <c r="L116" s="84"/>
      <c r="M116" s="84"/>
      <c r="N116" s="84"/>
      <c r="O116" s="84"/>
      <c r="Q116" s="44"/>
      <c r="R116" s="44"/>
      <c r="S116" s="44"/>
      <c r="T116" s="44"/>
      <c r="U116" s="44"/>
      <c r="V116" s="44"/>
      <c r="W116" s="44"/>
      <c r="X116" s="44"/>
      <c r="Z116" s="167"/>
      <c r="AA116" s="167"/>
    </row>
    <row r="117" spans="3:29" x14ac:dyDescent="0.25">
      <c r="C117" s="84"/>
      <c r="D117" s="84"/>
      <c r="E117" s="84"/>
      <c r="F117" s="87"/>
      <c r="G117" s="87"/>
      <c r="H117" s="87"/>
      <c r="I117" s="87"/>
      <c r="J117" s="87"/>
      <c r="K117" s="306" t="s">
        <v>611</v>
      </c>
      <c r="L117" s="78"/>
      <c r="M117" s="46"/>
      <c r="N117" s="184">
        <f>COUNTIFS(N109:N113, "NC")</f>
        <v>0</v>
      </c>
      <c r="O117" s="84"/>
      <c r="Q117" s="44"/>
      <c r="R117" s="44"/>
      <c r="S117" s="44"/>
      <c r="T117" s="44"/>
      <c r="U117" s="44"/>
      <c r="V117" s="44"/>
      <c r="W117" s="44"/>
      <c r="X117" s="44"/>
      <c r="Z117" s="167"/>
      <c r="AA117" s="167"/>
    </row>
    <row r="118" spans="3:29" x14ac:dyDescent="0.25">
      <c r="C118" s="84"/>
      <c r="D118" s="84"/>
      <c r="E118" s="84"/>
      <c r="F118" s="84"/>
      <c r="G118" s="84"/>
      <c r="H118" s="84"/>
      <c r="I118" s="84"/>
      <c r="J118" s="84"/>
      <c r="K118" s="84"/>
      <c r="L118" s="84"/>
      <c r="M118" s="84"/>
      <c r="N118" s="84"/>
      <c r="O118" s="84"/>
      <c r="Q118" s="44"/>
      <c r="R118" s="44"/>
      <c r="S118" s="44"/>
      <c r="T118" s="44"/>
      <c r="U118" s="44"/>
      <c r="V118" s="44"/>
      <c r="W118" s="44"/>
      <c r="X118" s="44"/>
      <c r="Z118" s="167"/>
      <c r="AA118" s="167"/>
    </row>
    <row r="119" spans="3:29" x14ac:dyDescent="0.25">
      <c r="C119" s="44"/>
      <c r="D119" s="44"/>
      <c r="E119" s="44"/>
      <c r="F119" s="44"/>
      <c r="G119" s="44"/>
      <c r="H119" s="44"/>
      <c r="I119" s="44"/>
      <c r="J119" s="44"/>
      <c r="K119" s="44"/>
      <c r="L119" s="44"/>
      <c r="M119" s="44"/>
      <c r="N119" s="44"/>
      <c r="O119" s="44"/>
      <c r="Q119" s="44"/>
      <c r="R119" s="44"/>
      <c r="S119" s="44"/>
      <c r="T119" s="44"/>
      <c r="U119" s="44"/>
      <c r="V119" s="44"/>
      <c r="W119" s="44"/>
      <c r="X119" s="44"/>
      <c r="Z119" s="44"/>
      <c r="AA119" s="44"/>
      <c r="AB119" s="44"/>
      <c r="AC119" s="44"/>
    </row>
    <row r="120" spans="3:29" x14ac:dyDescent="0.25">
      <c r="C120" s="44"/>
      <c r="D120" s="44"/>
      <c r="E120" s="44"/>
      <c r="F120" s="44"/>
      <c r="G120" s="44"/>
      <c r="H120" s="44"/>
      <c r="I120" s="44"/>
      <c r="J120" s="44"/>
      <c r="K120" s="44"/>
      <c r="L120" s="44"/>
      <c r="M120" s="44"/>
      <c r="N120" s="44"/>
      <c r="O120" s="44"/>
      <c r="Q120" s="44"/>
      <c r="R120" s="44"/>
      <c r="S120" s="44"/>
      <c r="T120" s="44"/>
      <c r="U120" s="44"/>
      <c r="V120" s="44"/>
      <c r="W120" s="44"/>
      <c r="X120" s="44"/>
      <c r="Z120" s="44"/>
      <c r="AA120" s="44"/>
      <c r="AB120" s="44"/>
      <c r="AC120" s="44"/>
    </row>
    <row r="121" spans="3:29" x14ac:dyDescent="0.25">
      <c r="C121" s="44"/>
      <c r="D121" s="44"/>
      <c r="E121" s="44"/>
      <c r="F121" s="44"/>
      <c r="G121" s="44"/>
      <c r="H121" s="44"/>
      <c r="I121" s="44"/>
      <c r="J121" s="44"/>
      <c r="K121" s="44"/>
      <c r="L121" s="44"/>
      <c r="M121" s="44"/>
      <c r="N121" s="44"/>
      <c r="O121" s="44"/>
      <c r="Q121" s="44"/>
      <c r="R121" s="193"/>
      <c r="S121" s="44"/>
      <c r="T121" s="44"/>
      <c r="U121" s="44"/>
      <c r="V121" s="44"/>
      <c r="W121" s="44"/>
      <c r="X121" s="44"/>
      <c r="Z121" s="44"/>
      <c r="AA121" s="44"/>
      <c r="AB121" s="44"/>
      <c r="AC121" s="44"/>
    </row>
    <row r="122" spans="3:29" x14ac:dyDescent="0.25">
      <c r="C122" s="44"/>
      <c r="D122" s="44"/>
      <c r="E122" s="44"/>
      <c r="F122" s="44"/>
      <c r="G122" s="44"/>
      <c r="H122" s="44"/>
      <c r="I122" s="44"/>
      <c r="J122" s="44"/>
      <c r="K122" s="44"/>
      <c r="L122" s="44"/>
      <c r="M122" s="44"/>
      <c r="N122" s="44"/>
      <c r="O122" s="44"/>
      <c r="Q122" s="44"/>
      <c r="R122" s="194"/>
      <c r="S122" s="44"/>
      <c r="T122" s="44"/>
      <c r="U122" s="44"/>
      <c r="V122" s="44"/>
      <c r="W122" s="44"/>
      <c r="X122" s="44"/>
      <c r="Z122" s="44"/>
      <c r="AA122" s="44"/>
      <c r="AB122" s="44"/>
      <c r="AC122" s="44"/>
    </row>
    <row r="123" spans="3:29" x14ac:dyDescent="0.25">
      <c r="C123" s="44"/>
      <c r="D123" s="44"/>
      <c r="E123" s="44"/>
      <c r="F123" s="44"/>
      <c r="G123" s="44"/>
      <c r="H123" s="44"/>
      <c r="I123" s="44"/>
      <c r="J123" s="44"/>
      <c r="K123" s="44"/>
      <c r="L123" s="44"/>
      <c r="M123" s="44"/>
      <c r="N123" s="44"/>
      <c r="O123" s="44"/>
      <c r="Q123" s="44"/>
      <c r="R123" s="44"/>
      <c r="S123" s="195"/>
      <c r="T123" s="44"/>
      <c r="U123" s="44"/>
      <c r="V123" s="44"/>
      <c r="W123" s="44"/>
      <c r="X123" s="44"/>
      <c r="Z123" s="44"/>
      <c r="AA123" s="44"/>
      <c r="AB123" s="44"/>
      <c r="AC123" s="44"/>
    </row>
    <row r="124" spans="3:29" x14ac:dyDescent="0.25">
      <c r="C124" s="44"/>
      <c r="D124" s="44"/>
      <c r="E124" s="44"/>
      <c r="F124" s="44"/>
      <c r="G124" s="44"/>
      <c r="H124" s="44"/>
      <c r="I124" s="44"/>
      <c r="J124" s="44"/>
      <c r="K124" s="44"/>
      <c r="L124" s="44"/>
      <c r="M124" s="44"/>
      <c r="N124" s="44"/>
      <c r="O124" s="44"/>
      <c r="Q124" s="44"/>
      <c r="R124" s="44"/>
      <c r="S124" s="195"/>
      <c r="T124" s="44"/>
      <c r="U124" s="44"/>
      <c r="V124" s="44"/>
      <c r="W124" s="44"/>
      <c r="X124" s="44"/>
      <c r="Z124" s="44"/>
      <c r="AA124" s="44"/>
      <c r="AB124" s="44"/>
      <c r="AC124" s="44"/>
    </row>
    <row r="125" spans="3:29" x14ac:dyDescent="0.25">
      <c r="C125" s="44"/>
      <c r="D125" s="44"/>
      <c r="E125" s="44"/>
      <c r="F125" s="44"/>
      <c r="G125" s="44"/>
      <c r="H125" s="44"/>
      <c r="I125" s="44"/>
      <c r="J125" s="44"/>
      <c r="K125" s="44"/>
      <c r="L125" s="44"/>
      <c r="M125" s="44"/>
      <c r="N125" s="44"/>
      <c r="O125" s="44"/>
      <c r="Q125" s="44"/>
      <c r="R125" s="44"/>
      <c r="S125" s="195"/>
      <c r="T125" s="44"/>
      <c r="U125" s="44"/>
      <c r="V125" s="44"/>
      <c r="W125" s="44"/>
      <c r="X125" s="44"/>
      <c r="Z125" s="44"/>
      <c r="AA125" s="44"/>
      <c r="AB125" s="44"/>
      <c r="AC125" s="44"/>
    </row>
    <row r="126" spans="3:29" x14ac:dyDescent="0.25">
      <c r="C126" s="44"/>
      <c r="D126" s="44"/>
      <c r="E126" s="44"/>
      <c r="F126" s="44"/>
      <c r="G126" s="44"/>
      <c r="H126" s="44"/>
      <c r="I126" s="44"/>
      <c r="J126" s="44"/>
      <c r="K126" s="44"/>
      <c r="L126" s="44"/>
      <c r="M126" s="44"/>
      <c r="N126" s="44"/>
      <c r="O126" s="44"/>
      <c r="Q126" s="44"/>
      <c r="R126" s="44"/>
      <c r="S126" s="44"/>
      <c r="T126" s="44"/>
      <c r="U126" s="44"/>
      <c r="V126" s="44"/>
      <c r="W126" s="44"/>
      <c r="X126" s="44"/>
      <c r="Z126" s="44"/>
      <c r="AA126" s="44"/>
      <c r="AB126" s="44"/>
      <c r="AC126" s="44"/>
    </row>
    <row r="127" spans="3:29" x14ac:dyDescent="0.25">
      <c r="C127" s="44"/>
      <c r="D127" s="44"/>
      <c r="E127" s="44"/>
      <c r="F127" s="44"/>
      <c r="G127" s="44"/>
      <c r="H127" s="44"/>
      <c r="I127" s="44"/>
      <c r="J127" s="44"/>
      <c r="K127" s="44"/>
      <c r="L127" s="44"/>
      <c r="M127" s="44"/>
      <c r="N127" s="44"/>
      <c r="O127" s="44"/>
      <c r="Q127" s="44"/>
      <c r="R127" s="44"/>
      <c r="S127" s="44"/>
      <c r="T127" s="44"/>
      <c r="U127" s="44"/>
      <c r="V127" s="44"/>
      <c r="W127" s="44"/>
      <c r="X127" s="44"/>
      <c r="Z127" s="44"/>
      <c r="AA127" s="44"/>
      <c r="AB127" s="44"/>
      <c r="AC127" s="44"/>
    </row>
    <row r="128" spans="3:29" x14ac:dyDescent="0.25">
      <c r="C128" s="44"/>
      <c r="D128" s="44"/>
      <c r="E128" s="44"/>
      <c r="F128" s="44"/>
      <c r="G128" s="44"/>
      <c r="H128" s="44"/>
      <c r="I128" s="44"/>
      <c r="J128" s="44"/>
      <c r="K128" s="44"/>
      <c r="L128" s="44"/>
      <c r="M128" s="44"/>
      <c r="N128" s="44"/>
      <c r="O128" s="44"/>
      <c r="Q128" s="44"/>
      <c r="R128" s="44"/>
      <c r="S128" s="44"/>
      <c r="T128" s="44"/>
      <c r="U128" s="44"/>
      <c r="V128" s="44"/>
      <c r="W128" s="44"/>
      <c r="X128" s="44"/>
      <c r="Z128" s="44"/>
      <c r="AA128" s="44"/>
      <c r="AB128" s="44"/>
      <c r="AC128" s="44"/>
    </row>
    <row r="129" spans="3:29" x14ac:dyDescent="0.25">
      <c r="C129" s="44"/>
      <c r="D129" s="44"/>
      <c r="E129" s="44"/>
      <c r="F129" s="44"/>
      <c r="G129" s="44"/>
      <c r="H129" s="44"/>
      <c r="I129" s="44"/>
      <c r="J129" s="44"/>
      <c r="K129" s="44"/>
      <c r="L129" s="44"/>
      <c r="M129" s="44"/>
      <c r="N129" s="44"/>
      <c r="O129" s="44"/>
      <c r="Q129" s="44"/>
      <c r="R129" s="44"/>
      <c r="S129" s="44"/>
      <c r="T129" s="44"/>
      <c r="U129" s="44"/>
      <c r="V129" s="44"/>
      <c r="W129" s="44"/>
      <c r="X129" s="44"/>
      <c r="Z129" s="44"/>
      <c r="AA129" s="44"/>
      <c r="AB129" s="44"/>
      <c r="AC129" s="44"/>
    </row>
    <row r="130" spans="3:29" x14ac:dyDescent="0.25">
      <c r="C130" s="44"/>
      <c r="D130" s="44"/>
      <c r="E130" s="44"/>
      <c r="F130" s="44"/>
      <c r="G130" s="44"/>
      <c r="H130" s="44"/>
      <c r="I130" s="44"/>
      <c r="J130" s="44"/>
      <c r="K130" s="44"/>
      <c r="L130" s="44"/>
      <c r="M130" s="44"/>
      <c r="N130" s="44"/>
      <c r="O130" s="44"/>
      <c r="Q130" s="44"/>
      <c r="R130" s="44"/>
      <c r="S130" s="44"/>
      <c r="T130" s="44"/>
      <c r="U130" s="44"/>
      <c r="V130" s="44"/>
      <c r="W130" s="44"/>
      <c r="X130" s="44"/>
      <c r="Z130" s="44"/>
      <c r="AA130" s="44"/>
      <c r="AB130" s="44"/>
      <c r="AC130" s="44"/>
    </row>
    <row r="131" spans="3:29" x14ac:dyDescent="0.25">
      <c r="C131" s="44"/>
      <c r="D131" s="44"/>
      <c r="E131" s="44"/>
      <c r="F131" s="44"/>
      <c r="G131" s="44"/>
      <c r="H131" s="44"/>
      <c r="I131" s="44"/>
      <c r="J131" s="44"/>
      <c r="K131" s="44"/>
      <c r="L131" s="44"/>
      <c r="M131" s="44"/>
      <c r="N131" s="44"/>
      <c r="O131" s="44"/>
      <c r="Q131" s="44"/>
      <c r="R131" s="44"/>
      <c r="S131" s="44"/>
      <c r="T131" s="44"/>
      <c r="U131" s="44"/>
      <c r="V131" s="44"/>
      <c r="W131" s="44"/>
      <c r="X131" s="44"/>
      <c r="Z131" s="44"/>
      <c r="AA131" s="44"/>
      <c r="AB131" s="44"/>
      <c r="AC131" s="44"/>
    </row>
    <row r="132" spans="3:29" x14ac:dyDescent="0.25">
      <c r="C132" s="44"/>
      <c r="D132" s="44"/>
      <c r="E132" s="44"/>
      <c r="F132" s="44"/>
      <c r="G132" s="44"/>
      <c r="H132" s="44"/>
      <c r="I132" s="44"/>
      <c r="J132" s="44"/>
      <c r="K132" s="44"/>
      <c r="L132" s="44"/>
      <c r="M132" s="44"/>
      <c r="N132" s="44"/>
      <c r="O132" s="44"/>
      <c r="Q132" s="44"/>
      <c r="R132" s="44"/>
      <c r="S132" s="44"/>
      <c r="T132" s="44"/>
      <c r="U132" s="44"/>
      <c r="V132" s="44"/>
      <c r="W132" s="44"/>
      <c r="X132" s="44"/>
      <c r="Z132" s="44"/>
      <c r="AA132" s="44"/>
      <c r="AB132" s="44"/>
      <c r="AC132" s="44"/>
    </row>
    <row r="133" spans="3:29" x14ac:dyDescent="0.25">
      <c r="C133" s="44"/>
      <c r="D133" s="44"/>
      <c r="E133" s="44"/>
      <c r="F133" s="44"/>
      <c r="G133" s="44"/>
      <c r="H133" s="44"/>
      <c r="I133" s="44"/>
      <c r="J133" s="44"/>
      <c r="K133" s="44"/>
      <c r="L133" s="44"/>
      <c r="M133" s="44"/>
      <c r="N133" s="44"/>
      <c r="O133" s="44"/>
      <c r="Q133" s="44"/>
      <c r="R133" s="44"/>
      <c r="S133" s="44"/>
      <c r="T133" s="44"/>
      <c r="U133" s="44"/>
      <c r="V133" s="44"/>
      <c r="W133" s="44"/>
      <c r="X133" s="44"/>
      <c r="Z133" s="44"/>
      <c r="AA133" s="44"/>
      <c r="AB133" s="44"/>
      <c r="AC133" s="44"/>
    </row>
    <row r="134" spans="3:29" x14ac:dyDescent="0.25">
      <c r="C134" s="44"/>
      <c r="D134" s="44"/>
      <c r="E134" s="44"/>
      <c r="F134" s="44"/>
      <c r="G134" s="44"/>
      <c r="H134" s="44"/>
      <c r="I134" s="44"/>
      <c r="J134" s="44"/>
      <c r="K134" s="44"/>
      <c r="L134" s="44"/>
      <c r="M134" s="44"/>
      <c r="N134" s="44"/>
      <c r="O134" s="44"/>
      <c r="Q134" s="44"/>
      <c r="R134" s="44"/>
      <c r="S134" s="44"/>
      <c r="T134" s="44"/>
      <c r="U134" s="44"/>
      <c r="V134" s="44"/>
      <c r="W134" s="44"/>
      <c r="X134" s="44"/>
      <c r="Z134" s="44"/>
      <c r="AA134" s="44"/>
      <c r="AB134" s="44"/>
      <c r="AC134" s="44"/>
    </row>
    <row r="135" spans="3:29" x14ac:dyDescent="0.25">
      <c r="C135" s="44"/>
      <c r="D135" s="44"/>
      <c r="E135" s="44"/>
      <c r="F135" s="44"/>
      <c r="G135" s="44"/>
      <c r="H135" s="44"/>
      <c r="I135" s="44"/>
      <c r="J135" s="44"/>
      <c r="K135" s="44"/>
      <c r="L135" s="44"/>
      <c r="M135" s="44"/>
      <c r="N135" s="44"/>
      <c r="O135" s="44"/>
      <c r="Q135" s="44"/>
      <c r="R135" s="44"/>
      <c r="S135" s="44"/>
      <c r="T135" s="44"/>
      <c r="U135" s="44"/>
      <c r="V135" s="44"/>
      <c r="W135" s="44"/>
      <c r="X135" s="44"/>
      <c r="Z135" s="44"/>
      <c r="AA135" s="44"/>
      <c r="AB135" s="44"/>
      <c r="AC135" s="44"/>
    </row>
    <row r="136" spans="3:29" x14ac:dyDescent="0.25">
      <c r="C136" s="44"/>
      <c r="D136" s="44"/>
      <c r="E136" s="44"/>
      <c r="F136" s="44"/>
      <c r="G136" s="44"/>
      <c r="H136" s="44"/>
      <c r="I136" s="44"/>
      <c r="J136" s="44"/>
      <c r="K136" s="44"/>
      <c r="L136" s="44"/>
      <c r="M136" s="44"/>
      <c r="N136" s="44"/>
      <c r="O136" s="44"/>
      <c r="Q136" s="44"/>
      <c r="R136" s="44"/>
      <c r="S136" s="44"/>
      <c r="T136" s="44"/>
      <c r="U136" s="44"/>
      <c r="V136" s="44"/>
      <c r="W136" s="44"/>
      <c r="X136" s="44"/>
      <c r="Z136" s="44"/>
      <c r="AA136" s="44"/>
      <c r="AB136" s="44"/>
      <c r="AC136" s="44"/>
    </row>
    <row r="137" spans="3:29" x14ac:dyDescent="0.25">
      <c r="C137" s="44"/>
      <c r="D137" s="44"/>
      <c r="E137" s="44"/>
      <c r="F137" s="44"/>
      <c r="G137" s="44"/>
      <c r="H137" s="44"/>
      <c r="I137" s="44"/>
      <c r="J137" s="44"/>
      <c r="K137" s="44"/>
      <c r="L137" s="44"/>
      <c r="M137" s="44"/>
      <c r="N137" s="44"/>
      <c r="O137" s="44"/>
      <c r="Q137" s="44"/>
      <c r="R137" s="44"/>
      <c r="S137" s="44"/>
      <c r="T137" s="44"/>
      <c r="U137" s="44"/>
      <c r="V137" s="44"/>
      <c r="W137" s="44"/>
      <c r="X137" s="44"/>
      <c r="Z137" s="44"/>
      <c r="AA137" s="44"/>
      <c r="AB137" s="44"/>
      <c r="AC137" s="44"/>
    </row>
    <row r="138" spans="3:29" x14ac:dyDescent="0.25">
      <c r="C138" s="44"/>
      <c r="D138" s="44"/>
      <c r="E138" s="44"/>
      <c r="F138" s="44"/>
      <c r="G138" s="44"/>
      <c r="H138" s="44"/>
      <c r="I138" s="44"/>
      <c r="J138" s="44"/>
      <c r="K138" s="44"/>
      <c r="L138" s="44"/>
      <c r="M138" s="44"/>
      <c r="N138" s="44"/>
      <c r="O138" s="44"/>
      <c r="Q138" s="44"/>
      <c r="R138" s="44"/>
      <c r="S138" s="44"/>
      <c r="T138" s="44"/>
      <c r="U138" s="44"/>
      <c r="V138" s="44"/>
      <c r="W138" s="44"/>
      <c r="X138" s="44"/>
      <c r="Z138" s="44"/>
      <c r="AA138" s="44"/>
      <c r="AB138" s="44"/>
      <c r="AC138" s="44"/>
    </row>
    <row r="139" spans="3:29" x14ac:dyDescent="0.25">
      <c r="C139" s="44"/>
      <c r="D139" s="44"/>
      <c r="E139" s="44"/>
      <c r="F139" s="44"/>
      <c r="G139" s="44"/>
      <c r="H139" s="44"/>
      <c r="I139" s="44"/>
      <c r="J139" s="44"/>
      <c r="K139" s="44"/>
      <c r="L139" s="44"/>
      <c r="M139" s="44"/>
      <c r="N139" s="44"/>
      <c r="O139" s="44"/>
      <c r="Q139" s="44"/>
      <c r="R139" s="44"/>
      <c r="S139" s="44"/>
      <c r="T139" s="44"/>
      <c r="U139" s="44"/>
      <c r="V139" s="44"/>
      <c r="W139" s="44"/>
      <c r="X139" s="44"/>
      <c r="Z139" s="44"/>
      <c r="AA139" s="44"/>
      <c r="AB139" s="44"/>
      <c r="AC139" s="44"/>
    </row>
    <row r="140" spans="3:29" x14ac:dyDescent="0.25">
      <c r="C140" s="44"/>
      <c r="D140" s="44"/>
      <c r="E140" s="44"/>
      <c r="F140" s="44"/>
      <c r="G140" s="44"/>
      <c r="H140" s="44"/>
      <c r="I140" s="44"/>
      <c r="J140" s="44"/>
      <c r="K140" s="44"/>
      <c r="L140" s="44"/>
      <c r="M140" s="44"/>
      <c r="N140" s="44"/>
      <c r="O140" s="44"/>
      <c r="Q140" s="44"/>
      <c r="R140" s="44"/>
      <c r="S140" s="44"/>
      <c r="T140" s="44"/>
      <c r="U140" s="44"/>
      <c r="V140" s="44"/>
      <c r="W140" s="44"/>
      <c r="X140" s="44"/>
      <c r="Z140" s="44"/>
      <c r="AA140" s="44"/>
      <c r="AB140" s="44"/>
      <c r="AC140" s="44"/>
    </row>
    <row r="141" spans="3:29" x14ac:dyDescent="0.25">
      <c r="C141" s="44"/>
      <c r="D141" s="44"/>
      <c r="E141" s="44"/>
      <c r="F141" s="44"/>
      <c r="G141" s="44"/>
      <c r="H141" s="44"/>
      <c r="I141" s="44"/>
      <c r="J141" s="44"/>
      <c r="K141" s="44"/>
      <c r="L141" s="44"/>
      <c r="M141" s="44"/>
      <c r="N141" s="44"/>
      <c r="O141" s="44"/>
      <c r="Q141" s="44"/>
      <c r="R141" s="44"/>
      <c r="S141" s="44"/>
      <c r="T141" s="44"/>
      <c r="U141" s="44"/>
      <c r="V141" s="44"/>
      <c r="W141" s="44"/>
      <c r="X141" s="44"/>
      <c r="Z141" s="44"/>
      <c r="AA141" s="44"/>
      <c r="AB141" s="44"/>
      <c r="AC141" s="44"/>
    </row>
    <row r="142" spans="3:29" x14ac:dyDescent="0.25">
      <c r="C142" s="44"/>
      <c r="D142" s="44"/>
      <c r="E142" s="44"/>
      <c r="F142" s="44"/>
      <c r="G142" s="44"/>
      <c r="H142" s="44"/>
      <c r="I142" s="44"/>
      <c r="J142" s="44"/>
      <c r="K142" s="44"/>
      <c r="L142" s="44"/>
      <c r="M142" s="44"/>
      <c r="N142" s="44"/>
      <c r="O142" s="44"/>
      <c r="Q142" s="44"/>
      <c r="R142" s="44"/>
      <c r="S142" s="44"/>
      <c r="T142" s="44"/>
      <c r="U142" s="44"/>
      <c r="V142" s="44"/>
      <c r="W142" s="44"/>
      <c r="X142" s="44"/>
      <c r="Z142" s="44"/>
      <c r="AA142" s="44"/>
      <c r="AB142" s="44"/>
      <c r="AC142" s="44"/>
    </row>
    <row r="143" spans="3:29" x14ac:dyDescent="0.25">
      <c r="C143" s="44"/>
      <c r="D143" s="44"/>
      <c r="E143" s="44"/>
      <c r="F143" s="44"/>
      <c r="G143" s="44"/>
      <c r="H143" s="44"/>
      <c r="I143" s="44"/>
      <c r="J143" s="44"/>
      <c r="K143" s="44"/>
      <c r="L143" s="44"/>
      <c r="M143" s="44"/>
      <c r="N143" s="44"/>
      <c r="O143" s="44"/>
      <c r="Q143" s="44"/>
      <c r="R143" s="44"/>
      <c r="S143" s="44"/>
      <c r="T143" s="44"/>
      <c r="U143" s="44"/>
      <c r="V143" s="44"/>
      <c r="W143" s="44"/>
      <c r="X143" s="44"/>
      <c r="Z143" s="44"/>
      <c r="AA143" s="44"/>
      <c r="AB143" s="44"/>
      <c r="AC143" s="44"/>
    </row>
    <row r="144" spans="3:29" x14ac:dyDescent="0.25">
      <c r="C144" s="44"/>
      <c r="D144" s="44"/>
      <c r="E144" s="44"/>
      <c r="F144" s="44"/>
      <c r="G144" s="44"/>
      <c r="H144" s="44"/>
      <c r="I144" s="44"/>
      <c r="J144" s="44"/>
      <c r="K144" s="44"/>
      <c r="L144" s="44"/>
      <c r="M144" s="44"/>
      <c r="N144" s="44"/>
      <c r="O144" s="44"/>
      <c r="Q144" s="44"/>
      <c r="R144" s="44"/>
      <c r="S144" s="44"/>
      <c r="T144" s="44"/>
      <c r="U144" s="44"/>
      <c r="V144" s="44"/>
      <c r="W144" s="44"/>
      <c r="X144" s="44"/>
      <c r="Z144" s="44"/>
      <c r="AA144" s="44"/>
      <c r="AB144" s="44"/>
      <c r="AC144" s="44"/>
    </row>
    <row r="145" spans="3:29" x14ac:dyDescent="0.25">
      <c r="C145" s="44"/>
      <c r="D145" s="44"/>
      <c r="E145" s="44"/>
      <c r="F145" s="44"/>
      <c r="G145" s="44"/>
      <c r="H145" s="44"/>
      <c r="I145" s="44"/>
      <c r="J145" s="44"/>
      <c r="K145" s="44"/>
      <c r="L145" s="44"/>
      <c r="M145" s="44"/>
      <c r="N145" s="44"/>
      <c r="O145" s="44"/>
      <c r="Q145" s="44"/>
      <c r="R145" s="44"/>
      <c r="S145" s="44"/>
      <c r="T145" s="44"/>
      <c r="U145" s="44"/>
      <c r="V145" s="44"/>
      <c r="W145" s="44"/>
      <c r="X145" s="44"/>
      <c r="Z145" s="44"/>
      <c r="AA145" s="44"/>
      <c r="AB145" s="44"/>
      <c r="AC145" s="44"/>
    </row>
    <row r="146" spans="3:29" x14ac:dyDescent="0.25">
      <c r="C146" s="44"/>
      <c r="D146" s="44"/>
      <c r="E146" s="44"/>
      <c r="F146" s="44"/>
      <c r="G146" s="44"/>
      <c r="H146" s="44"/>
      <c r="I146" s="44"/>
      <c r="J146" s="44"/>
      <c r="K146" s="44"/>
      <c r="L146" s="44"/>
      <c r="M146" s="44"/>
      <c r="N146" s="44"/>
      <c r="O146" s="44"/>
      <c r="Q146" s="44"/>
      <c r="R146" s="44"/>
      <c r="S146" s="44"/>
      <c r="T146" s="44"/>
      <c r="U146" s="44"/>
      <c r="V146" s="44"/>
      <c r="W146" s="44"/>
      <c r="X146" s="44"/>
      <c r="Z146" s="44"/>
      <c r="AA146" s="44"/>
      <c r="AB146" s="44"/>
      <c r="AC146" s="44"/>
    </row>
    <row r="147" spans="3:29" x14ac:dyDescent="0.25">
      <c r="C147" s="44"/>
      <c r="D147" s="44"/>
      <c r="E147" s="44"/>
      <c r="F147" s="44"/>
      <c r="G147" s="44"/>
      <c r="H147" s="44"/>
      <c r="I147" s="44"/>
      <c r="J147" s="44"/>
      <c r="K147" s="44"/>
      <c r="L147" s="44"/>
      <c r="M147" s="44"/>
      <c r="N147" s="44"/>
      <c r="O147" s="44"/>
      <c r="Q147" s="44"/>
      <c r="R147" s="44"/>
      <c r="S147" s="44"/>
      <c r="T147" s="44"/>
      <c r="U147" s="44"/>
      <c r="V147" s="44"/>
      <c r="W147" s="44"/>
      <c r="X147" s="44"/>
      <c r="Z147" s="44"/>
      <c r="AA147" s="44"/>
      <c r="AB147" s="44"/>
      <c r="AC147" s="44"/>
    </row>
    <row r="148" spans="3:29" x14ac:dyDescent="0.25">
      <c r="C148" s="44"/>
      <c r="D148" s="44"/>
      <c r="E148" s="44"/>
      <c r="F148" s="44"/>
      <c r="G148" s="44"/>
      <c r="H148" s="44"/>
      <c r="I148" s="44"/>
      <c r="J148" s="44"/>
      <c r="K148" s="44"/>
      <c r="L148" s="44"/>
      <c r="M148" s="44"/>
      <c r="N148" s="44"/>
      <c r="O148" s="44"/>
      <c r="Q148" s="44"/>
      <c r="R148" s="44"/>
      <c r="S148" s="44"/>
      <c r="T148" s="44"/>
      <c r="U148" s="44"/>
      <c r="V148" s="44"/>
      <c r="W148" s="44"/>
      <c r="X148" s="44"/>
      <c r="Z148" s="44"/>
      <c r="AA148" s="44"/>
      <c r="AB148" s="44"/>
      <c r="AC148" s="44"/>
    </row>
    <row r="149" spans="3:29" x14ac:dyDescent="0.25">
      <c r="C149" s="44"/>
      <c r="D149" s="44"/>
      <c r="E149" s="44"/>
      <c r="F149" s="44"/>
      <c r="G149" s="44"/>
      <c r="H149" s="44"/>
      <c r="I149" s="44"/>
      <c r="J149" s="44"/>
      <c r="K149" s="44"/>
      <c r="L149" s="44"/>
      <c r="M149" s="44"/>
      <c r="N149" s="44"/>
      <c r="O149" s="44"/>
      <c r="Q149" s="44"/>
      <c r="R149" s="44"/>
      <c r="S149" s="44"/>
      <c r="T149" s="44"/>
      <c r="U149" s="44"/>
      <c r="V149" s="44"/>
      <c r="W149" s="44"/>
      <c r="X149" s="44"/>
      <c r="Z149" s="44"/>
      <c r="AA149" s="44"/>
      <c r="AB149" s="44"/>
      <c r="AC149" s="44"/>
    </row>
    <row r="150" spans="3:29" x14ac:dyDescent="0.25">
      <c r="C150" s="44"/>
      <c r="D150" s="44"/>
      <c r="E150" s="44"/>
      <c r="F150" s="44"/>
      <c r="G150" s="44"/>
      <c r="H150" s="44"/>
      <c r="I150" s="44"/>
      <c r="J150" s="44"/>
      <c r="K150" s="44"/>
      <c r="L150" s="44"/>
      <c r="M150" s="44"/>
      <c r="N150" s="44"/>
      <c r="O150" s="44"/>
      <c r="Q150" s="44"/>
      <c r="R150" s="44"/>
      <c r="S150" s="44"/>
      <c r="T150" s="44"/>
      <c r="U150" s="44"/>
      <c r="V150" s="44"/>
      <c r="W150" s="44"/>
      <c r="X150" s="44"/>
      <c r="Z150" s="44"/>
      <c r="AA150" s="44"/>
      <c r="AB150" s="44"/>
      <c r="AC150" s="44"/>
    </row>
    <row r="151" spans="3:29" x14ac:dyDescent="0.25">
      <c r="C151" s="44"/>
      <c r="D151" s="44"/>
      <c r="E151" s="44"/>
      <c r="F151" s="44"/>
      <c r="G151" s="44"/>
      <c r="H151" s="44"/>
      <c r="I151" s="44"/>
      <c r="J151" s="44"/>
      <c r="K151" s="44"/>
      <c r="L151" s="44"/>
      <c r="M151" s="44"/>
      <c r="N151" s="44"/>
      <c r="O151" s="44"/>
      <c r="Q151" s="44"/>
      <c r="R151" s="44"/>
      <c r="S151" s="44"/>
      <c r="T151" s="44"/>
      <c r="U151" s="44"/>
      <c r="V151" s="44"/>
      <c r="W151" s="44"/>
      <c r="X151" s="44"/>
      <c r="Z151" s="44"/>
      <c r="AA151" s="44"/>
      <c r="AB151" s="44"/>
      <c r="AC151" s="44"/>
    </row>
    <row r="152" spans="3:29" x14ac:dyDescent="0.25">
      <c r="C152" s="44"/>
      <c r="D152" s="44"/>
      <c r="E152" s="44"/>
      <c r="F152" s="44"/>
      <c r="G152" s="44"/>
      <c r="H152" s="44"/>
      <c r="I152" s="44"/>
      <c r="J152" s="44"/>
      <c r="K152" s="44"/>
      <c r="L152" s="44"/>
      <c r="M152" s="44"/>
      <c r="N152" s="44"/>
      <c r="O152" s="44"/>
      <c r="Q152" s="44"/>
      <c r="R152" s="44"/>
      <c r="S152" s="44"/>
      <c r="T152" s="44"/>
      <c r="U152" s="44"/>
      <c r="V152" s="44"/>
      <c r="W152" s="44"/>
      <c r="X152" s="44"/>
      <c r="Z152" s="44"/>
      <c r="AA152" s="44"/>
      <c r="AB152" s="44"/>
      <c r="AC152" s="44"/>
    </row>
    <row r="153" spans="3:29" x14ac:dyDescent="0.25">
      <c r="C153" s="44"/>
      <c r="D153" s="44"/>
      <c r="E153" s="44"/>
      <c r="F153" s="44"/>
      <c r="G153" s="44"/>
      <c r="H153" s="44"/>
      <c r="I153" s="44"/>
      <c r="J153" s="44"/>
      <c r="K153" s="44"/>
      <c r="L153" s="44"/>
      <c r="M153" s="44"/>
      <c r="N153" s="44"/>
      <c r="O153" s="44"/>
      <c r="Q153" s="44"/>
      <c r="R153" s="44"/>
      <c r="S153" s="44"/>
      <c r="T153" s="44"/>
      <c r="U153" s="44"/>
      <c r="V153" s="44"/>
      <c r="W153" s="44"/>
      <c r="X153" s="44"/>
      <c r="Z153" s="44"/>
      <c r="AA153" s="44"/>
      <c r="AB153" s="44"/>
      <c r="AC153" s="44"/>
    </row>
  </sheetData>
  <conditionalFormatting sqref="N53">
    <cfRule type="cellIs" dxfId="47" priority="16" operator="greaterThan">
      <formula>2</formula>
    </cfRule>
  </conditionalFormatting>
  <conditionalFormatting sqref="N101">
    <cfRule type="cellIs" dxfId="46" priority="13" operator="lessThan">
      <formula>2</formula>
    </cfRule>
  </conditionalFormatting>
  <conditionalFormatting sqref="N107">
    <cfRule type="cellIs" dxfId="45" priority="11" operator="equal">
      <formula>1</formula>
    </cfRule>
    <cfRule type="cellIs" dxfId="44" priority="12" operator="greaterThan">
      <formula>0</formula>
    </cfRule>
  </conditionalFormatting>
  <conditionalFormatting sqref="N58">
    <cfRule type="cellIs" dxfId="43" priority="7" operator="greaterThan">
      <formula>3</formula>
    </cfRule>
  </conditionalFormatting>
  <conditionalFormatting sqref="N84">
    <cfRule type="cellIs" dxfId="42" priority="2" operator="lessThan">
      <formula>2</formula>
    </cfRule>
  </conditionalFormatting>
  <conditionalFormatting sqref="N66">
    <cfRule type="cellIs" dxfId="41" priority="1" operator="greaterThan">
      <formula>3</formula>
    </cfRule>
  </conditionalFormatting>
  <dataValidations count="4">
    <dataValidation type="list" allowBlank="1" showInputMessage="1" showErrorMessage="1" sqref="N103 N113 N91 N109 N97 N24 N29 N10 N68 N50 N55 N17 N46 N44 N75">
      <formula1>$AA$15:$AA$16</formula1>
    </dataValidation>
    <dataValidation type="list" allowBlank="1" showInputMessage="1" showErrorMessage="1" sqref="N63:N64">
      <formula1>"C, NC"</formula1>
    </dataValidation>
    <dataValidation type="list" allowBlank="1" showInputMessage="1" showErrorMessage="1" sqref="N60 N36">
      <formula1>"Ja, Nee"</formula1>
    </dataValidation>
    <dataValidation type="list" allowBlank="1" showInputMessage="1" showErrorMessage="1" sqref="N45 N80">
      <formula1>$AA$15:$AA$17</formula1>
    </dataValidation>
  </dataValidations>
  <hyperlinks>
    <hyperlink ref="F15:I15" r:id="rId1" display="www.kwaliteitsregisterparamedici.nl "/>
    <hyperlink ref="F73" r:id="rId2"/>
    <hyperlink ref="F73:I73" r:id="rId3" display="Logopedische standaarden 1e lijn, blz 18"/>
    <hyperlink ref="K69:N69" r:id="rId4" display="Notitie praktijk logopedie op school"/>
    <hyperlink ref="N94" location="Start_3.12_3.13" tooltip="Start vraag 3.12" display="START"/>
    <hyperlink ref="N99" location="Start_3.12_3.13" tooltip="Start vraag 3.13" display="START"/>
    <hyperlink ref="N105" location="Start_3.14_3.16" tooltip="Start vraag 3.14" display="START"/>
    <hyperlink ref="N111" location="Start_3.14_3.16" tooltip="Start vraag 3.15" display="START"/>
    <hyperlink ref="N115" location="Start_3.14_3.16" tooltip="Start vraag 3.16" display="START"/>
    <hyperlink ref="F26:K26" r:id="rId5" display="Dossier kindermishandeling en huiselijk geweld"/>
    <hyperlink ref="F34:H34" r:id="rId6" display="Leren van gemelde incidenten"/>
    <hyperlink ref="F42:H42" r:id="rId7" display="Leren van gemelde incidenten"/>
    <hyperlink ref="F52:G52" r:id="rId8" display="Patientenklachtrecht"/>
    <hyperlink ref="F94:H94" r:id="rId9" display="Dossier Wet- en Regelgeving"/>
    <hyperlink ref="F95:G95" r:id="rId10" display="Praktijkvoering"/>
    <hyperlink ref="F99:H99" r:id="rId11" display="Dossier Wet- en Regelgeving"/>
    <hyperlink ref="F105:G105" r:id="rId12" display="Inrichtingseisen"/>
    <hyperlink ref="F111:H111" r:id="rId13" display="Format Calamiteitenplan"/>
    <hyperlink ref="F22" r:id="rId14"/>
    <hyperlink ref="F57" r:id="rId15"/>
    <hyperlink ref="F23" r:id="rId16"/>
    <hyperlink ref="F26" r:id="rId17"/>
    <hyperlink ref="F34" r:id="rId18"/>
    <hyperlink ref="F42" r:id="rId19"/>
    <hyperlink ref="F52" r:id="rId20"/>
    <hyperlink ref="F58" r:id="rId21"/>
    <hyperlink ref="F94" r:id="rId22"/>
    <hyperlink ref="F95" r:id="rId23"/>
    <hyperlink ref="F99" r:id="rId24"/>
    <hyperlink ref="F105" r:id="rId25"/>
    <hyperlink ref="F111" r:id="rId26"/>
    <hyperlink ref="F77" r:id="rId27" display="Logopedische standaarden 1e lijn, blz 18"/>
    <hyperlink ref="F77:I77" r:id="rId28" display="Logopedische standaarden 1e lijn, blz 18"/>
    <hyperlink ref="F83" r:id="rId29" display="Logopedische standaarden 1e lijn, blz 18"/>
    <hyperlink ref="F82:I82" r:id="rId30" display="Logopedische standaarden 1e lijn, blz 18"/>
    <hyperlink ref="F77:K77" r:id="rId31" display="Logopedische standaarden 1e lijn, onderdeel Beheer."/>
    <hyperlink ref="F83:G83" r:id="rId32" display="Factsheet Nza"/>
  </hyperlinks>
  <pageMargins left="0.70866141732283472" right="0.70866141732283472" top="0.74803149606299213" bottom="0.74803149606299213" header="0.31496062992125984" footer="0.31496062992125984"/>
  <pageSetup paperSize="9" orientation="landscape" r:id="rId33"/>
  <drawing r:id="rId3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1"/>
  <sheetViews>
    <sheetView workbookViewId="0">
      <selection activeCell="AO50" sqref="AO50"/>
    </sheetView>
  </sheetViews>
  <sheetFormatPr defaultRowHeight="15" x14ac:dyDescent="0.25"/>
  <cols>
    <col min="1" max="13" width="4.7109375" style="45" customWidth="1"/>
    <col min="14" max="14" width="2.7109375" style="45" customWidth="1"/>
    <col min="15" max="15" width="4.7109375" style="45" customWidth="1"/>
    <col min="16" max="16" width="2.7109375" style="45" customWidth="1"/>
    <col min="17" max="17" width="4.7109375" style="45" customWidth="1"/>
    <col min="18" max="18" width="2.7109375" style="45" customWidth="1"/>
    <col min="19" max="19" width="4.7109375" style="45" customWidth="1"/>
    <col min="20" max="20" width="2.7109375" style="45" customWidth="1"/>
    <col min="21" max="21" width="4.7109375" style="45" customWidth="1"/>
    <col min="22" max="22" width="2.7109375" style="45" customWidth="1"/>
    <col min="23" max="23" width="4.7109375" style="45" customWidth="1"/>
    <col min="24" max="24" width="2.7109375" style="45" customWidth="1"/>
    <col min="25" max="25" width="4.7109375" style="45" customWidth="1"/>
    <col min="26" max="26" width="2.7109375" style="45" customWidth="1"/>
    <col min="27" max="27" width="4.7109375" style="45" customWidth="1"/>
    <col min="28" max="28" width="2.7109375" style="45" customWidth="1"/>
    <col min="29" max="29" width="4.7109375" style="45" customWidth="1"/>
    <col min="30" max="30" width="2.7109375" style="45" customWidth="1"/>
    <col min="31" max="31" width="4.7109375" style="45" customWidth="1"/>
    <col min="32" max="32" width="2.7109375" style="45" customWidth="1"/>
    <col min="33" max="33" width="4.7109375" style="45" customWidth="1"/>
    <col min="34" max="34" width="2.7109375" style="45" customWidth="1"/>
    <col min="35" max="35" width="4.7109375" style="45" customWidth="1"/>
    <col min="36" max="36" width="2.7109375" style="45" customWidth="1"/>
    <col min="37" max="37" width="4.7109375" style="45" customWidth="1"/>
    <col min="38" max="38" width="2.7109375" style="45" customWidth="1"/>
    <col min="39" max="39" width="4.7109375" style="45" customWidth="1"/>
    <col min="40" max="40" width="2.7109375" style="45" customWidth="1"/>
    <col min="41" max="45" width="4.7109375" style="45" customWidth="1"/>
    <col min="46" max="16384" width="9.140625" style="45"/>
  </cols>
  <sheetData>
    <row r="1" spans="1:46"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row>
    <row r="2" spans="1:46" ht="23.25" x14ac:dyDescent="0.35">
      <c r="A2" s="25"/>
      <c r="B2" s="118"/>
      <c r="C2" s="119" t="s">
        <v>3</v>
      </c>
      <c r="D2" s="118"/>
      <c r="E2" s="118"/>
      <c r="F2" s="118"/>
      <c r="G2" s="118"/>
      <c r="H2" s="118"/>
      <c r="I2" s="118"/>
      <c r="J2" s="118"/>
      <c r="K2" s="118"/>
      <c r="L2" s="118"/>
      <c r="M2" s="118"/>
      <c r="N2" s="118"/>
      <c r="O2" s="118"/>
      <c r="P2" s="118"/>
      <c r="Q2" s="118"/>
      <c r="R2" s="118"/>
      <c r="S2" s="118"/>
      <c r="T2" s="118"/>
      <c r="U2" s="118"/>
      <c r="V2" s="118"/>
      <c r="W2" s="118"/>
      <c r="X2" s="118"/>
      <c r="Y2" s="118"/>
      <c r="Z2" s="25"/>
      <c r="AA2" s="25"/>
      <c r="AB2" s="118"/>
      <c r="AC2" s="25"/>
      <c r="AD2" s="25"/>
      <c r="AE2" s="39" t="s">
        <v>139</v>
      </c>
      <c r="AF2" s="39"/>
      <c r="AG2" s="39"/>
      <c r="AH2" s="39"/>
      <c r="AI2" s="39"/>
      <c r="AJ2" s="39"/>
      <c r="AK2" s="39"/>
      <c r="AL2" s="39"/>
      <c r="AM2" s="39"/>
      <c r="AN2" s="39"/>
      <c r="AO2" s="120" t="s">
        <v>140</v>
      </c>
      <c r="AP2" s="25"/>
      <c r="AQ2" s="25"/>
      <c r="AR2" s="25"/>
      <c r="AS2" s="25"/>
      <c r="AT2" s="25"/>
    </row>
    <row r="3" spans="1:46" x14ac:dyDescent="0.25">
      <c r="A3" s="25"/>
      <c r="B3" s="121"/>
      <c r="C3" s="121"/>
      <c r="D3" s="121"/>
      <c r="E3" s="122"/>
      <c r="F3" s="122"/>
      <c r="G3" s="122"/>
      <c r="H3" s="122"/>
      <c r="I3" s="122"/>
      <c r="J3" s="122"/>
      <c r="K3" s="122"/>
      <c r="L3" s="122"/>
      <c r="M3" s="122"/>
      <c r="N3" s="122"/>
      <c r="O3" s="122"/>
      <c r="P3" s="122"/>
      <c r="Q3" s="122"/>
      <c r="R3" s="122"/>
      <c r="S3" s="122"/>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row>
    <row r="4" spans="1:46" ht="18.75" x14ac:dyDescent="0.3">
      <c r="A4" s="25"/>
      <c r="B4" s="25"/>
      <c r="C4" s="123" t="s">
        <v>141</v>
      </c>
      <c r="D4" s="25"/>
      <c r="E4" s="25"/>
      <c r="F4" s="25"/>
      <c r="G4" s="25"/>
      <c r="H4" s="25"/>
      <c r="I4" s="25"/>
      <c r="J4" s="25"/>
      <c r="K4" s="123" t="s">
        <v>142</v>
      </c>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row>
    <row r="6" spans="1:46" x14ac:dyDescent="0.25">
      <c r="A6" s="25"/>
      <c r="B6" s="26"/>
      <c r="C6" s="124" t="s">
        <v>143</v>
      </c>
      <c r="D6" s="125"/>
      <c r="E6" s="125"/>
      <c r="F6" s="125"/>
      <c r="G6" s="125"/>
      <c r="H6" s="125"/>
      <c r="I6" s="125"/>
      <c r="J6" s="126"/>
      <c r="K6" s="39"/>
      <c r="L6" s="39"/>
      <c r="M6" s="23">
        <v>1</v>
      </c>
      <c r="N6" s="23"/>
      <c r="O6" s="23">
        <v>2</v>
      </c>
      <c r="P6" s="23"/>
      <c r="Q6" s="23">
        <v>3</v>
      </c>
      <c r="R6" s="23"/>
      <c r="S6" s="23">
        <v>4</v>
      </c>
      <c r="T6" s="23"/>
      <c r="U6" s="23">
        <v>5</v>
      </c>
      <c r="V6" s="23"/>
      <c r="W6" s="23">
        <v>6</v>
      </c>
      <c r="X6" s="24"/>
      <c r="Y6" s="24">
        <v>7</v>
      </c>
      <c r="Z6" s="24"/>
      <c r="AA6" s="24">
        <v>8</v>
      </c>
      <c r="AB6" s="24"/>
      <c r="AC6" s="24">
        <v>9</v>
      </c>
      <c r="AD6" s="24"/>
      <c r="AE6" s="24">
        <v>10</v>
      </c>
      <c r="AF6" s="24"/>
      <c r="AG6" s="24">
        <v>11</v>
      </c>
      <c r="AH6" s="24"/>
      <c r="AI6" s="24">
        <v>12</v>
      </c>
      <c r="AJ6" s="24"/>
      <c r="AK6" s="24">
        <v>13</v>
      </c>
      <c r="AL6" s="24"/>
      <c r="AM6" s="24">
        <v>14</v>
      </c>
      <c r="AN6" s="24"/>
      <c r="AO6" s="24">
        <v>15</v>
      </c>
      <c r="AP6" s="25"/>
      <c r="AQ6" s="25"/>
      <c r="AR6" s="25"/>
      <c r="AS6" s="25"/>
      <c r="AT6" s="25"/>
    </row>
    <row r="7" spans="1:46" x14ac:dyDescent="0.25">
      <c r="A7" s="25"/>
      <c r="B7" s="26"/>
      <c r="C7" s="127" t="s">
        <v>144</v>
      </c>
      <c r="D7" s="26"/>
      <c r="E7" s="26"/>
      <c r="F7" s="26"/>
      <c r="G7" s="26"/>
      <c r="H7" s="26"/>
      <c r="I7" s="26"/>
      <c r="J7" s="26"/>
      <c r="K7" s="25"/>
      <c r="L7" s="25"/>
      <c r="M7" s="19"/>
      <c r="N7" s="20"/>
      <c r="O7" s="21"/>
      <c r="P7" s="20"/>
      <c r="Q7" s="21"/>
      <c r="R7" s="20"/>
      <c r="S7" s="21"/>
      <c r="T7" s="20"/>
      <c r="U7" s="21"/>
      <c r="V7" s="20"/>
      <c r="W7" s="19"/>
      <c r="X7" s="22"/>
      <c r="Y7" s="19"/>
      <c r="Z7" s="22"/>
      <c r="AA7" s="19"/>
      <c r="AB7" s="22"/>
      <c r="AC7" s="19"/>
      <c r="AD7" s="22"/>
      <c r="AE7" s="19"/>
      <c r="AF7" s="22"/>
      <c r="AG7" s="19"/>
      <c r="AH7" s="22"/>
      <c r="AI7" s="19"/>
      <c r="AJ7" s="22"/>
      <c r="AK7" s="19"/>
      <c r="AL7" s="22"/>
      <c r="AM7" s="19"/>
      <c r="AN7" s="22"/>
      <c r="AO7" s="19"/>
      <c r="AP7" s="25"/>
      <c r="AQ7" s="25"/>
      <c r="AR7" s="25"/>
      <c r="AS7" s="25"/>
      <c r="AT7" s="25"/>
    </row>
    <row r="8" spans="1:46" x14ac:dyDescent="0.25">
      <c r="A8" s="25"/>
      <c r="B8" s="26"/>
      <c r="C8" s="127" t="s">
        <v>145</v>
      </c>
      <c r="D8" s="26"/>
      <c r="E8" s="26"/>
      <c r="F8" s="26"/>
      <c r="G8" s="26"/>
      <c r="H8" s="26"/>
      <c r="I8" s="26"/>
      <c r="J8" s="26"/>
      <c r="K8" s="25"/>
      <c r="L8" s="25"/>
      <c r="M8" s="19"/>
      <c r="N8" s="20"/>
      <c r="O8" s="21"/>
      <c r="P8" s="20"/>
      <c r="Q8" s="21"/>
      <c r="R8" s="20"/>
      <c r="S8" s="21"/>
      <c r="T8" s="20"/>
      <c r="U8" s="21"/>
      <c r="V8" s="20"/>
      <c r="W8" s="19"/>
      <c r="X8" s="22"/>
      <c r="Y8" s="19"/>
      <c r="Z8" s="22"/>
      <c r="AA8" s="19"/>
      <c r="AB8" s="22"/>
      <c r="AC8" s="19"/>
      <c r="AD8" s="22"/>
      <c r="AE8" s="19"/>
      <c r="AF8" s="22"/>
      <c r="AG8" s="19"/>
      <c r="AH8" s="22"/>
      <c r="AI8" s="19"/>
      <c r="AJ8" s="22"/>
      <c r="AK8" s="19"/>
      <c r="AL8" s="22"/>
      <c r="AM8" s="19"/>
      <c r="AN8" s="22"/>
      <c r="AO8" s="19"/>
      <c r="AP8" s="25"/>
      <c r="AQ8" s="25"/>
      <c r="AR8" s="25"/>
      <c r="AS8" s="25"/>
      <c r="AT8" s="25"/>
    </row>
    <row r="9" spans="1:46" x14ac:dyDescent="0.25">
      <c r="A9" s="25"/>
      <c r="B9" s="26"/>
      <c r="C9" s="127" t="s">
        <v>146</v>
      </c>
      <c r="D9" s="26"/>
      <c r="E9" s="26"/>
      <c r="F9" s="26"/>
      <c r="G9" s="26"/>
      <c r="H9" s="26"/>
      <c r="I9" s="26"/>
      <c r="J9" s="26"/>
      <c r="K9" s="25"/>
      <c r="L9" s="25"/>
      <c r="M9" s="19"/>
      <c r="N9" s="20"/>
      <c r="O9" s="21"/>
      <c r="P9" s="20"/>
      <c r="Q9" s="21"/>
      <c r="R9" s="20"/>
      <c r="S9" s="21"/>
      <c r="T9" s="20"/>
      <c r="U9" s="21"/>
      <c r="V9" s="20"/>
      <c r="W9" s="19"/>
      <c r="X9" s="22"/>
      <c r="Y9" s="19"/>
      <c r="Z9" s="22"/>
      <c r="AA9" s="19"/>
      <c r="AB9" s="22"/>
      <c r="AC9" s="19"/>
      <c r="AD9" s="22"/>
      <c r="AE9" s="19"/>
      <c r="AF9" s="22"/>
      <c r="AG9" s="19"/>
      <c r="AH9" s="22"/>
      <c r="AI9" s="19"/>
      <c r="AJ9" s="22"/>
      <c r="AK9" s="19"/>
      <c r="AL9" s="22"/>
      <c r="AM9" s="19"/>
      <c r="AN9" s="22"/>
      <c r="AO9" s="19"/>
      <c r="AP9" s="25"/>
      <c r="AQ9" s="25"/>
      <c r="AR9" s="25"/>
      <c r="AS9" s="25"/>
      <c r="AT9" s="25"/>
    </row>
    <row r="10" spans="1:46" x14ac:dyDescent="0.25">
      <c r="A10" s="25"/>
      <c r="B10" s="26"/>
      <c r="C10" s="127" t="s">
        <v>481</v>
      </c>
      <c r="D10" s="26"/>
      <c r="E10" s="26"/>
      <c r="F10" s="26"/>
      <c r="G10" s="26"/>
      <c r="H10" s="26"/>
      <c r="I10" s="26"/>
      <c r="J10" s="26"/>
      <c r="K10" s="25"/>
      <c r="L10" s="25"/>
      <c r="M10" s="19"/>
      <c r="N10" s="20"/>
      <c r="O10" s="21"/>
      <c r="P10" s="20"/>
      <c r="Q10" s="21"/>
      <c r="R10" s="20"/>
      <c r="S10" s="21"/>
      <c r="T10" s="20"/>
      <c r="U10" s="21"/>
      <c r="V10" s="20"/>
      <c r="W10" s="19"/>
      <c r="X10" s="22"/>
      <c r="Y10" s="19"/>
      <c r="Z10" s="22"/>
      <c r="AA10" s="19"/>
      <c r="AB10" s="22"/>
      <c r="AC10" s="19"/>
      <c r="AD10" s="22"/>
      <c r="AE10" s="19"/>
      <c r="AF10" s="22"/>
      <c r="AG10" s="19"/>
      <c r="AH10" s="22"/>
      <c r="AI10" s="19"/>
      <c r="AJ10" s="22"/>
      <c r="AK10" s="19"/>
      <c r="AL10" s="22"/>
      <c r="AM10" s="19"/>
      <c r="AN10" s="22"/>
      <c r="AO10" s="19"/>
      <c r="AP10" s="25"/>
      <c r="AQ10" s="25"/>
      <c r="AR10" s="25"/>
      <c r="AS10" s="25"/>
      <c r="AT10" s="25"/>
    </row>
    <row r="11" spans="1:46" x14ac:dyDescent="0.25">
      <c r="A11" s="26"/>
      <c r="B11" s="26"/>
      <c r="C11" s="127" t="s">
        <v>147</v>
      </c>
      <c r="D11" s="26"/>
      <c r="E11" s="26"/>
      <c r="F11" s="26"/>
      <c r="G11" s="26"/>
      <c r="H11" s="26"/>
      <c r="I11" s="26"/>
      <c r="J11" s="26"/>
      <c r="K11" s="25"/>
      <c r="L11" s="25"/>
      <c r="M11" s="19"/>
      <c r="N11" s="20"/>
      <c r="O11" s="21"/>
      <c r="P11" s="20"/>
      <c r="Q11" s="21"/>
      <c r="R11" s="20"/>
      <c r="S11" s="21"/>
      <c r="T11" s="20"/>
      <c r="U11" s="21"/>
      <c r="V11" s="20"/>
      <c r="W11" s="19"/>
      <c r="X11" s="22"/>
      <c r="Y11" s="19"/>
      <c r="Z11" s="22"/>
      <c r="AA11" s="19"/>
      <c r="AB11" s="22"/>
      <c r="AC11" s="19"/>
      <c r="AD11" s="22"/>
      <c r="AE11" s="19"/>
      <c r="AF11" s="22"/>
      <c r="AG11" s="19"/>
      <c r="AH11" s="22"/>
      <c r="AI11" s="19"/>
      <c r="AJ11" s="22"/>
      <c r="AK11" s="19"/>
      <c r="AL11" s="22"/>
      <c r="AM11" s="19"/>
      <c r="AN11" s="22"/>
      <c r="AO11" s="19"/>
      <c r="AP11" s="25"/>
      <c r="AQ11" s="25"/>
      <c r="AR11" s="25"/>
      <c r="AS11" s="25"/>
      <c r="AT11" s="25"/>
    </row>
    <row r="12" spans="1:46" x14ac:dyDescent="0.25">
      <c r="A12" s="26"/>
      <c r="B12" s="26"/>
      <c r="C12" s="26"/>
      <c r="D12" s="26"/>
      <c r="E12" s="26"/>
      <c r="F12" s="26"/>
      <c r="G12" s="26"/>
      <c r="H12" s="26"/>
      <c r="I12" s="26"/>
      <c r="J12" s="26"/>
      <c r="K12" s="25"/>
      <c r="L12" s="25"/>
      <c r="M12" s="20"/>
      <c r="N12" s="20"/>
      <c r="O12" s="20"/>
      <c r="P12" s="20"/>
      <c r="Q12" s="20"/>
      <c r="R12" s="20"/>
      <c r="S12" s="20"/>
      <c r="T12" s="20"/>
      <c r="U12" s="20"/>
      <c r="V12" s="20"/>
      <c r="W12" s="20"/>
      <c r="X12" s="22"/>
      <c r="Y12" s="20"/>
      <c r="Z12" s="22"/>
      <c r="AA12" s="20"/>
      <c r="AB12" s="22"/>
      <c r="AC12" s="20"/>
      <c r="AD12" s="22"/>
      <c r="AE12" s="20"/>
      <c r="AF12" s="22"/>
      <c r="AG12" s="20"/>
      <c r="AH12" s="22"/>
      <c r="AI12" s="20"/>
      <c r="AJ12" s="22"/>
      <c r="AK12" s="20"/>
      <c r="AL12" s="22"/>
      <c r="AM12" s="20"/>
      <c r="AN12" s="22"/>
      <c r="AO12" s="20"/>
      <c r="AP12" s="25"/>
      <c r="AQ12" s="25"/>
      <c r="AR12" s="25"/>
      <c r="AS12" s="25"/>
      <c r="AT12" s="25"/>
    </row>
    <row r="13" spans="1:46" x14ac:dyDescent="0.25">
      <c r="A13" s="26"/>
      <c r="B13" s="26"/>
      <c r="C13" s="126" t="s">
        <v>148</v>
      </c>
      <c r="D13" s="128"/>
      <c r="E13" s="128"/>
      <c r="F13" s="128"/>
      <c r="G13" s="128"/>
      <c r="H13" s="128"/>
      <c r="I13" s="128"/>
      <c r="J13" s="126"/>
      <c r="K13" s="39"/>
      <c r="L13" s="39"/>
      <c r="M13" s="23">
        <v>1</v>
      </c>
      <c r="N13" s="23"/>
      <c r="O13" s="23">
        <v>2</v>
      </c>
      <c r="P13" s="23"/>
      <c r="Q13" s="23">
        <v>3</v>
      </c>
      <c r="R13" s="23"/>
      <c r="S13" s="23">
        <v>4</v>
      </c>
      <c r="T13" s="23"/>
      <c r="U13" s="23">
        <v>5</v>
      </c>
      <c r="V13" s="23"/>
      <c r="W13" s="23">
        <v>6</v>
      </c>
      <c r="X13" s="24"/>
      <c r="Y13" s="24">
        <v>7</v>
      </c>
      <c r="Z13" s="24"/>
      <c r="AA13" s="24">
        <v>8</v>
      </c>
      <c r="AB13" s="24"/>
      <c r="AC13" s="24">
        <v>9</v>
      </c>
      <c r="AD13" s="24"/>
      <c r="AE13" s="24">
        <v>10</v>
      </c>
      <c r="AF13" s="24"/>
      <c r="AG13" s="24">
        <v>11</v>
      </c>
      <c r="AH13" s="24"/>
      <c r="AI13" s="24">
        <v>12</v>
      </c>
      <c r="AJ13" s="24"/>
      <c r="AK13" s="24">
        <v>13</v>
      </c>
      <c r="AL13" s="24"/>
      <c r="AM13" s="24">
        <v>14</v>
      </c>
      <c r="AN13" s="24"/>
      <c r="AO13" s="24">
        <v>15</v>
      </c>
      <c r="AP13" s="25"/>
      <c r="AQ13" s="25"/>
      <c r="AR13" s="25"/>
      <c r="AS13" s="25"/>
      <c r="AT13" s="25"/>
    </row>
    <row r="14" spans="1:46" x14ac:dyDescent="0.25">
      <c r="A14" s="26"/>
      <c r="B14" s="26"/>
      <c r="C14" s="127" t="s">
        <v>149</v>
      </c>
      <c r="D14" s="26"/>
      <c r="E14" s="26"/>
      <c r="F14" s="26"/>
      <c r="G14" s="26"/>
      <c r="H14" s="26"/>
      <c r="I14" s="26"/>
      <c r="J14" s="26"/>
      <c r="K14" s="25"/>
      <c r="L14" s="25"/>
      <c r="M14" s="21"/>
      <c r="N14" s="20"/>
      <c r="O14" s="21"/>
      <c r="P14" s="20"/>
      <c r="Q14" s="21"/>
      <c r="R14" s="20"/>
      <c r="S14" s="19"/>
      <c r="T14" s="20"/>
      <c r="U14" s="19"/>
      <c r="V14" s="20"/>
      <c r="W14" s="19"/>
      <c r="X14" s="22"/>
      <c r="Y14" s="19"/>
      <c r="Z14" s="22"/>
      <c r="AA14" s="19"/>
      <c r="AB14" s="22"/>
      <c r="AC14" s="19"/>
      <c r="AD14" s="22"/>
      <c r="AE14" s="19"/>
      <c r="AF14" s="22"/>
      <c r="AG14" s="19"/>
      <c r="AH14" s="22"/>
      <c r="AI14" s="19"/>
      <c r="AJ14" s="22"/>
      <c r="AK14" s="19"/>
      <c r="AL14" s="22"/>
      <c r="AM14" s="19"/>
      <c r="AN14" s="22"/>
      <c r="AO14" s="19"/>
      <c r="AP14" s="25"/>
      <c r="AQ14" s="25"/>
      <c r="AR14" s="25"/>
      <c r="AS14" s="25"/>
      <c r="AT14" s="25"/>
    </row>
    <row r="15" spans="1:46" x14ac:dyDescent="0.25">
      <c r="A15" s="26"/>
      <c r="B15" s="26"/>
      <c r="C15" s="26"/>
      <c r="D15" s="26"/>
      <c r="E15" s="26"/>
      <c r="F15" s="26"/>
      <c r="G15" s="26"/>
      <c r="H15" s="26"/>
      <c r="I15" s="26"/>
      <c r="J15" s="26"/>
      <c r="K15" s="25"/>
      <c r="L15" s="25"/>
      <c r="M15" s="20"/>
      <c r="N15" s="20"/>
      <c r="O15" s="20"/>
      <c r="P15" s="20"/>
      <c r="Q15" s="20"/>
      <c r="R15" s="20"/>
      <c r="S15" s="20"/>
      <c r="T15" s="20"/>
      <c r="U15" s="20"/>
      <c r="V15" s="20"/>
      <c r="W15" s="20"/>
      <c r="X15" s="22"/>
      <c r="Y15" s="20"/>
      <c r="Z15" s="22"/>
      <c r="AA15" s="20"/>
      <c r="AB15" s="22"/>
      <c r="AC15" s="20"/>
      <c r="AD15" s="22"/>
      <c r="AE15" s="20"/>
      <c r="AF15" s="22"/>
      <c r="AG15" s="20"/>
      <c r="AH15" s="22"/>
      <c r="AI15" s="20"/>
      <c r="AJ15" s="22"/>
      <c r="AK15" s="20"/>
      <c r="AL15" s="22"/>
      <c r="AM15" s="20"/>
      <c r="AN15" s="22"/>
      <c r="AO15" s="20"/>
      <c r="AP15" s="25"/>
      <c r="AQ15" s="25"/>
      <c r="AR15" s="25"/>
      <c r="AS15" s="25"/>
      <c r="AT15" s="25"/>
    </row>
    <row r="16" spans="1:46" x14ac:dyDescent="0.25">
      <c r="A16" s="26"/>
      <c r="B16" s="26"/>
      <c r="C16" s="126" t="s">
        <v>150</v>
      </c>
      <c r="D16" s="128"/>
      <c r="E16" s="128"/>
      <c r="F16" s="128"/>
      <c r="G16" s="128"/>
      <c r="H16" s="128"/>
      <c r="I16" s="128"/>
      <c r="J16" s="126"/>
      <c r="K16" s="39"/>
      <c r="L16" s="39"/>
      <c r="M16" s="23">
        <v>1</v>
      </c>
      <c r="N16" s="23"/>
      <c r="O16" s="23">
        <v>2</v>
      </c>
      <c r="P16" s="23"/>
      <c r="Q16" s="23">
        <v>3</v>
      </c>
      <c r="R16" s="23"/>
      <c r="S16" s="23">
        <v>4</v>
      </c>
      <c r="T16" s="23"/>
      <c r="U16" s="23">
        <v>5</v>
      </c>
      <c r="V16" s="23"/>
      <c r="W16" s="23">
        <v>6</v>
      </c>
      <c r="X16" s="24"/>
      <c r="Y16" s="24">
        <v>7</v>
      </c>
      <c r="Z16" s="24"/>
      <c r="AA16" s="24">
        <v>8</v>
      </c>
      <c r="AB16" s="24"/>
      <c r="AC16" s="24">
        <v>9</v>
      </c>
      <c r="AD16" s="24"/>
      <c r="AE16" s="24">
        <v>10</v>
      </c>
      <c r="AF16" s="24"/>
      <c r="AG16" s="24">
        <v>11</v>
      </c>
      <c r="AH16" s="24"/>
      <c r="AI16" s="24">
        <v>12</v>
      </c>
      <c r="AJ16" s="24"/>
      <c r="AK16" s="24">
        <v>13</v>
      </c>
      <c r="AL16" s="24"/>
      <c r="AM16" s="24">
        <v>14</v>
      </c>
      <c r="AN16" s="24"/>
      <c r="AO16" s="24">
        <v>15</v>
      </c>
      <c r="AP16" s="25"/>
      <c r="AQ16" s="25"/>
      <c r="AR16" s="25"/>
      <c r="AS16" s="25"/>
      <c r="AT16" s="25"/>
    </row>
    <row r="17" spans="1:46" x14ac:dyDescent="0.25">
      <c r="A17" s="26"/>
      <c r="B17" s="26"/>
      <c r="C17" s="127" t="s">
        <v>151</v>
      </c>
      <c r="D17" s="26"/>
      <c r="E17" s="26"/>
      <c r="F17" s="26"/>
      <c r="G17" s="26"/>
      <c r="H17" s="26"/>
      <c r="I17" s="26"/>
      <c r="J17" s="26"/>
      <c r="K17" s="25"/>
      <c r="L17" s="25"/>
      <c r="M17" s="21"/>
      <c r="N17" s="20"/>
      <c r="O17" s="19"/>
      <c r="P17" s="20"/>
      <c r="Q17" s="19"/>
      <c r="R17" s="20"/>
      <c r="S17" s="19"/>
      <c r="T17" s="20"/>
      <c r="U17" s="21"/>
      <c r="V17" s="20"/>
      <c r="W17" s="19"/>
      <c r="X17" s="22"/>
      <c r="Y17" s="19"/>
      <c r="Z17" s="22"/>
      <c r="AA17" s="19"/>
      <c r="AB17" s="22"/>
      <c r="AC17" s="19"/>
      <c r="AD17" s="22"/>
      <c r="AE17" s="19"/>
      <c r="AF17" s="22"/>
      <c r="AG17" s="19"/>
      <c r="AH17" s="22"/>
      <c r="AI17" s="19"/>
      <c r="AJ17" s="22"/>
      <c r="AK17" s="19"/>
      <c r="AL17" s="22"/>
      <c r="AM17" s="19"/>
      <c r="AN17" s="22"/>
      <c r="AO17" s="19"/>
      <c r="AP17" s="25"/>
      <c r="AQ17" s="25"/>
      <c r="AR17" s="25"/>
      <c r="AS17" s="25"/>
      <c r="AT17" s="25"/>
    </row>
    <row r="18" spans="1:46" x14ac:dyDescent="0.25">
      <c r="A18" s="26"/>
      <c r="B18" s="26"/>
      <c r="C18" s="127" t="s">
        <v>152</v>
      </c>
      <c r="D18" s="26"/>
      <c r="E18" s="26"/>
      <c r="F18" s="26"/>
      <c r="G18" s="26"/>
      <c r="H18" s="26"/>
      <c r="I18" s="26"/>
      <c r="J18" s="26"/>
      <c r="K18" s="25"/>
      <c r="L18" s="25"/>
      <c r="M18" s="21"/>
      <c r="N18" s="20"/>
      <c r="O18" s="21"/>
      <c r="P18" s="20"/>
      <c r="Q18" s="21"/>
      <c r="R18" s="20"/>
      <c r="S18" s="21"/>
      <c r="T18" s="20"/>
      <c r="U18" s="21"/>
      <c r="V18" s="20"/>
      <c r="W18" s="19"/>
      <c r="X18" s="22"/>
      <c r="Y18" s="19"/>
      <c r="Z18" s="22"/>
      <c r="AA18" s="19"/>
      <c r="AB18" s="22"/>
      <c r="AC18" s="19"/>
      <c r="AD18" s="22"/>
      <c r="AE18" s="19"/>
      <c r="AF18" s="22"/>
      <c r="AG18" s="19"/>
      <c r="AH18" s="22"/>
      <c r="AI18" s="19"/>
      <c r="AJ18" s="22"/>
      <c r="AK18" s="19"/>
      <c r="AL18" s="22"/>
      <c r="AM18" s="19"/>
      <c r="AN18" s="22"/>
      <c r="AO18" s="19"/>
      <c r="AP18" s="25"/>
      <c r="AQ18" s="25"/>
      <c r="AR18" s="25"/>
      <c r="AS18" s="25"/>
      <c r="AT18" s="25"/>
    </row>
    <row r="19" spans="1:46" x14ac:dyDescent="0.25">
      <c r="A19" s="26"/>
      <c r="B19" s="26"/>
      <c r="C19" s="127" t="s">
        <v>153</v>
      </c>
      <c r="D19" s="26"/>
      <c r="E19" s="26"/>
      <c r="F19" s="26"/>
      <c r="G19" s="26"/>
      <c r="H19" s="26"/>
      <c r="I19" s="26"/>
      <c r="J19" s="26"/>
      <c r="K19" s="25"/>
      <c r="L19" s="25"/>
      <c r="M19" s="21"/>
      <c r="N19" s="20"/>
      <c r="O19" s="21"/>
      <c r="P19" s="20"/>
      <c r="Q19" s="21"/>
      <c r="R19" s="20"/>
      <c r="S19" s="21"/>
      <c r="T19" s="20"/>
      <c r="U19" s="19"/>
      <c r="V19" s="20"/>
      <c r="W19" s="19"/>
      <c r="X19" s="22"/>
      <c r="Y19" s="19"/>
      <c r="Z19" s="22"/>
      <c r="AA19" s="19"/>
      <c r="AB19" s="22"/>
      <c r="AC19" s="19"/>
      <c r="AD19" s="22"/>
      <c r="AE19" s="19"/>
      <c r="AF19" s="22"/>
      <c r="AG19" s="19"/>
      <c r="AH19" s="22"/>
      <c r="AI19" s="19"/>
      <c r="AJ19" s="22"/>
      <c r="AK19" s="19"/>
      <c r="AL19" s="22"/>
      <c r="AM19" s="19"/>
      <c r="AN19" s="22"/>
      <c r="AO19" s="19"/>
      <c r="AP19" s="25"/>
      <c r="AQ19" s="25"/>
      <c r="AR19" s="25"/>
      <c r="AS19" s="25"/>
      <c r="AT19" s="25"/>
    </row>
    <row r="20" spans="1:46" x14ac:dyDescent="0.25">
      <c r="A20" s="26"/>
      <c r="B20" s="26"/>
      <c r="C20" s="26"/>
      <c r="D20" s="26"/>
      <c r="E20" s="26"/>
      <c r="F20" s="26"/>
      <c r="G20" s="26"/>
      <c r="H20" s="26"/>
      <c r="I20" s="26"/>
      <c r="J20" s="26"/>
      <c r="K20" s="25"/>
      <c r="L20" s="25"/>
      <c r="M20" s="20"/>
      <c r="N20" s="20"/>
      <c r="O20" s="20"/>
      <c r="P20" s="20"/>
      <c r="Q20" s="20"/>
      <c r="R20" s="20"/>
      <c r="S20" s="20"/>
      <c r="T20" s="20"/>
      <c r="U20" s="20"/>
      <c r="V20" s="20"/>
      <c r="W20" s="20"/>
      <c r="X20" s="22"/>
      <c r="Y20" s="20"/>
      <c r="Z20" s="22"/>
      <c r="AA20" s="20"/>
      <c r="AB20" s="22"/>
      <c r="AC20" s="20"/>
      <c r="AD20" s="22"/>
      <c r="AE20" s="20"/>
      <c r="AF20" s="22"/>
      <c r="AG20" s="20"/>
      <c r="AH20" s="22"/>
      <c r="AI20" s="20"/>
      <c r="AJ20" s="22"/>
      <c r="AK20" s="20"/>
      <c r="AL20" s="22"/>
      <c r="AM20" s="20"/>
      <c r="AN20" s="22"/>
      <c r="AO20" s="20"/>
      <c r="AP20" s="25"/>
      <c r="AQ20" s="25"/>
      <c r="AR20" s="25"/>
      <c r="AS20" s="25"/>
      <c r="AT20" s="25"/>
    </row>
    <row r="21" spans="1:46" x14ac:dyDescent="0.25">
      <c r="A21" s="26"/>
      <c r="B21" s="26"/>
      <c r="C21" s="126" t="s">
        <v>154</v>
      </c>
      <c r="D21" s="128"/>
      <c r="E21" s="128"/>
      <c r="F21" s="128"/>
      <c r="G21" s="128"/>
      <c r="H21" s="128"/>
      <c r="I21" s="128"/>
      <c r="J21" s="126"/>
      <c r="K21" s="39"/>
      <c r="L21" s="39"/>
      <c r="M21" s="23">
        <v>1</v>
      </c>
      <c r="N21" s="23"/>
      <c r="O21" s="23">
        <v>2</v>
      </c>
      <c r="P21" s="23"/>
      <c r="Q21" s="23">
        <v>3</v>
      </c>
      <c r="R21" s="23"/>
      <c r="S21" s="23">
        <v>4</v>
      </c>
      <c r="T21" s="23"/>
      <c r="U21" s="23">
        <v>5</v>
      </c>
      <c r="V21" s="23"/>
      <c r="W21" s="23">
        <v>6</v>
      </c>
      <c r="X21" s="24"/>
      <c r="Y21" s="24">
        <v>7</v>
      </c>
      <c r="Z21" s="24"/>
      <c r="AA21" s="24">
        <v>8</v>
      </c>
      <c r="AB21" s="24"/>
      <c r="AC21" s="24">
        <v>9</v>
      </c>
      <c r="AD21" s="24"/>
      <c r="AE21" s="24">
        <v>10</v>
      </c>
      <c r="AF21" s="24"/>
      <c r="AG21" s="24">
        <v>11</v>
      </c>
      <c r="AH21" s="24"/>
      <c r="AI21" s="24">
        <v>12</v>
      </c>
      <c r="AJ21" s="24"/>
      <c r="AK21" s="24">
        <v>13</v>
      </c>
      <c r="AL21" s="24"/>
      <c r="AM21" s="24">
        <v>14</v>
      </c>
      <c r="AN21" s="24"/>
      <c r="AO21" s="24">
        <v>15</v>
      </c>
      <c r="AP21" s="25"/>
      <c r="AQ21" s="25"/>
      <c r="AR21" s="25"/>
      <c r="AS21" s="25"/>
      <c r="AT21" s="25"/>
    </row>
    <row r="22" spans="1:46" x14ac:dyDescent="0.25">
      <c r="A22" s="26"/>
      <c r="B22" s="26"/>
      <c r="C22" s="127" t="s">
        <v>155</v>
      </c>
      <c r="D22" s="26"/>
      <c r="E22" s="26"/>
      <c r="F22" s="26"/>
      <c r="G22" s="26"/>
      <c r="H22" s="26"/>
      <c r="I22" s="26"/>
      <c r="J22" s="26"/>
      <c r="K22" s="25"/>
      <c r="L22" s="25"/>
      <c r="M22" s="21"/>
      <c r="N22" s="20"/>
      <c r="O22" s="21"/>
      <c r="P22" s="20"/>
      <c r="Q22" s="21"/>
      <c r="R22" s="20"/>
      <c r="S22" s="21"/>
      <c r="T22" s="20"/>
      <c r="U22" s="21"/>
      <c r="V22" s="20"/>
      <c r="W22" s="19"/>
      <c r="X22" s="22"/>
      <c r="Y22" s="19"/>
      <c r="Z22" s="22"/>
      <c r="AA22" s="19"/>
      <c r="AB22" s="22"/>
      <c r="AC22" s="19"/>
      <c r="AD22" s="22"/>
      <c r="AE22" s="19"/>
      <c r="AF22" s="22"/>
      <c r="AG22" s="19"/>
      <c r="AH22" s="22"/>
      <c r="AI22" s="19"/>
      <c r="AJ22" s="22"/>
      <c r="AK22" s="19"/>
      <c r="AL22" s="22"/>
      <c r="AM22" s="19"/>
      <c r="AN22" s="22"/>
      <c r="AO22" s="19"/>
      <c r="AP22" s="25"/>
      <c r="AQ22" s="25"/>
      <c r="AR22" s="25"/>
      <c r="AS22" s="25"/>
      <c r="AT22" s="25"/>
    </row>
    <row r="23" spans="1:46" x14ac:dyDescent="0.25">
      <c r="A23" s="26"/>
      <c r="B23" s="26"/>
      <c r="C23" s="127" t="s">
        <v>156</v>
      </c>
      <c r="D23" s="26"/>
      <c r="E23" s="26"/>
      <c r="F23" s="26"/>
      <c r="G23" s="26"/>
      <c r="H23" s="26"/>
      <c r="I23" s="26"/>
      <c r="J23" s="26"/>
      <c r="K23" s="25"/>
      <c r="L23" s="25"/>
      <c r="M23" s="21"/>
      <c r="N23" s="20"/>
      <c r="O23" s="21"/>
      <c r="P23" s="20"/>
      <c r="Q23" s="21"/>
      <c r="R23" s="20"/>
      <c r="S23" s="21"/>
      <c r="T23" s="20"/>
      <c r="U23" s="21"/>
      <c r="V23" s="20"/>
      <c r="W23" s="19"/>
      <c r="X23" s="22"/>
      <c r="Y23" s="19"/>
      <c r="Z23" s="22"/>
      <c r="AA23" s="19"/>
      <c r="AB23" s="22"/>
      <c r="AC23" s="19"/>
      <c r="AD23" s="22"/>
      <c r="AE23" s="19"/>
      <c r="AF23" s="22"/>
      <c r="AG23" s="19"/>
      <c r="AH23" s="22"/>
      <c r="AI23" s="19"/>
      <c r="AJ23" s="22"/>
      <c r="AK23" s="19"/>
      <c r="AL23" s="22"/>
      <c r="AM23" s="19"/>
      <c r="AN23" s="22"/>
      <c r="AO23" s="19"/>
      <c r="AP23" s="25"/>
      <c r="AQ23" s="25"/>
      <c r="AR23" s="25"/>
      <c r="AS23" s="25"/>
      <c r="AT23" s="25"/>
    </row>
    <row r="24" spans="1:46" x14ac:dyDescent="0.25">
      <c r="A24" s="26"/>
      <c r="B24" s="26"/>
      <c r="C24" s="26"/>
      <c r="D24" s="26"/>
      <c r="E24" s="26"/>
      <c r="F24" s="26"/>
      <c r="G24" s="26"/>
      <c r="H24" s="26"/>
      <c r="I24" s="26"/>
      <c r="J24" s="26"/>
      <c r="K24" s="25"/>
      <c r="L24" s="25"/>
      <c r="M24" s="20"/>
      <c r="N24" s="20"/>
      <c r="O24" s="20"/>
      <c r="P24" s="20"/>
      <c r="Q24" s="20"/>
      <c r="R24" s="20"/>
      <c r="S24" s="20"/>
      <c r="T24" s="20"/>
      <c r="U24" s="20"/>
      <c r="V24" s="20"/>
      <c r="W24" s="20"/>
      <c r="X24" s="22"/>
      <c r="Y24" s="22"/>
      <c r="Z24" s="22"/>
      <c r="AA24" s="22"/>
      <c r="AB24" s="22"/>
      <c r="AC24" s="22"/>
      <c r="AD24" s="22"/>
      <c r="AE24" s="22"/>
      <c r="AF24" s="22"/>
      <c r="AG24" s="22"/>
      <c r="AH24" s="22"/>
      <c r="AI24" s="22"/>
      <c r="AJ24" s="22"/>
      <c r="AK24" s="22"/>
      <c r="AL24" s="22"/>
      <c r="AM24" s="22"/>
      <c r="AN24" s="22"/>
      <c r="AO24" s="22"/>
      <c r="AP24" s="25"/>
      <c r="AQ24" s="25"/>
      <c r="AR24" s="25"/>
      <c r="AS24" s="25"/>
      <c r="AT24" s="25"/>
    </row>
    <row r="25" spans="1:46" x14ac:dyDescent="0.25">
      <c r="A25" s="26"/>
      <c r="B25" s="26"/>
      <c r="C25" s="126" t="s">
        <v>157</v>
      </c>
      <c r="D25" s="128"/>
      <c r="E25" s="128"/>
      <c r="F25" s="128"/>
      <c r="G25" s="128"/>
      <c r="H25" s="128"/>
      <c r="I25" s="128"/>
      <c r="J25" s="126"/>
      <c r="K25" s="39"/>
      <c r="L25" s="39"/>
      <c r="M25" s="23">
        <v>1</v>
      </c>
      <c r="N25" s="23"/>
      <c r="O25" s="23">
        <v>2</v>
      </c>
      <c r="P25" s="23"/>
      <c r="Q25" s="23">
        <v>3</v>
      </c>
      <c r="R25" s="23"/>
      <c r="S25" s="23">
        <v>4</v>
      </c>
      <c r="T25" s="23"/>
      <c r="U25" s="23">
        <v>5</v>
      </c>
      <c r="V25" s="23"/>
      <c r="W25" s="23">
        <v>6</v>
      </c>
      <c r="X25" s="24"/>
      <c r="Y25" s="24">
        <v>7</v>
      </c>
      <c r="Z25" s="24"/>
      <c r="AA25" s="24">
        <v>8</v>
      </c>
      <c r="AB25" s="24"/>
      <c r="AC25" s="24">
        <v>9</v>
      </c>
      <c r="AD25" s="24"/>
      <c r="AE25" s="24">
        <v>10</v>
      </c>
      <c r="AF25" s="24"/>
      <c r="AG25" s="24">
        <v>11</v>
      </c>
      <c r="AH25" s="24"/>
      <c r="AI25" s="24">
        <v>12</v>
      </c>
      <c r="AJ25" s="24"/>
      <c r="AK25" s="24">
        <v>13</v>
      </c>
      <c r="AL25" s="24"/>
      <c r="AM25" s="24">
        <v>14</v>
      </c>
      <c r="AN25" s="24"/>
      <c r="AO25" s="24">
        <v>15</v>
      </c>
      <c r="AP25" s="25"/>
      <c r="AQ25" s="25"/>
      <c r="AR25" s="25"/>
      <c r="AS25" s="25"/>
      <c r="AT25" s="25"/>
    </row>
    <row r="26" spans="1:46" x14ac:dyDescent="0.25">
      <c r="A26" s="26"/>
      <c r="B26" s="26"/>
      <c r="C26" s="127" t="s">
        <v>158</v>
      </c>
      <c r="D26" s="26"/>
      <c r="E26" s="26"/>
      <c r="F26" s="26"/>
      <c r="G26" s="26"/>
      <c r="H26" s="26"/>
      <c r="I26" s="26"/>
      <c r="J26" s="26"/>
      <c r="K26" s="25"/>
      <c r="L26" s="25"/>
      <c r="M26" s="21"/>
      <c r="N26" s="20"/>
      <c r="O26" s="21"/>
      <c r="P26" s="20"/>
      <c r="Q26" s="19"/>
      <c r="R26" s="20"/>
      <c r="S26" s="19"/>
      <c r="T26" s="20"/>
      <c r="U26" s="21"/>
      <c r="V26" s="20"/>
      <c r="W26" s="19"/>
      <c r="X26" s="22"/>
      <c r="Y26" s="19"/>
      <c r="Z26" s="22"/>
      <c r="AA26" s="19"/>
      <c r="AB26" s="22"/>
      <c r="AC26" s="19"/>
      <c r="AD26" s="22"/>
      <c r="AE26" s="19"/>
      <c r="AF26" s="22"/>
      <c r="AG26" s="19"/>
      <c r="AH26" s="22"/>
      <c r="AI26" s="19"/>
      <c r="AJ26" s="22"/>
      <c r="AK26" s="19"/>
      <c r="AL26" s="22"/>
      <c r="AM26" s="19"/>
      <c r="AN26" s="22"/>
      <c r="AO26" s="19"/>
      <c r="AP26" s="25"/>
      <c r="AQ26" s="25"/>
      <c r="AR26" s="25"/>
      <c r="AS26" s="25"/>
      <c r="AT26" s="25"/>
    </row>
    <row r="27" spans="1:46" x14ac:dyDescent="0.25">
      <c r="A27" s="25"/>
      <c r="B27" s="25"/>
      <c r="C27" s="25" t="s">
        <v>159</v>
      </c>
      <c r="D27" s="25"/>
      <c r="E27" s="25"/>
      <c r="F27" s="25"/>
      <c r="G27" s="25"/>
      <c r="H27" s="25"/>
      <c r="I27" s="25"/>
      <c r="J27" s="25"/>
      <c r="K27" s="25"/>
      <c r="L27" s="25"/>
      <c r="M27" s="21"/>
      <c r="N27" s="20"/>
      <c r="O27" s="21"/>
      <c r="P27" s="20"/>
      <c r="Q27" s="21"/>
      <c r="R27" s="20"/>
      <c r="S27" s="21"/>
      <c r="T27" s="20"/>
      <c r="U27" s="21"/>
      <c r="V27" s="20"/>
      <c r="W27" s="19"/>
      <c r="X27" s="22"/>
      <c r="Y27" s="19"/>
      <c r="Z27" s="22"/>
      <c r="AA27" s="19"/>
      <c r="AB27" s="22"/>
      <c r="AC27" s="19"/>
      <c r="AD27" s="22"/>
      <c r="AE27" s="19"/>
      <c r="AF27" s="22"/>
      <c r="AG27" s="19"/>
      <c r="AH27" s="22"/>
      <c r="AI27" s="19"/>
      <c r="AJ27" s="22"/>
      <c r="AK27" s="19"/>
      <c r="AL27" s="22"/>
      <c r="AM27" s="19"/>
      <c r="AN27" s="22"/>
      <c r="AO27" s="19"/>
      <c r="AP27" s="25"/>
      <c r="AQ27" s="25"/>
      <c r="AR27" s="25"/>
      <c r="AS27" s="25"/>
      <c r="AT27" s="25"/>
    </row>
    <row r="28" spans="1:46"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6"/>
      <c r="AN28" s="25"/>
      <c r="AO28" s="25"/>
      <c r="AP28" s="25"/>
      <c r="AQ28" s="25"/>
      <c r="AR28" s="25"/>
      <c r="AS28" s="25"/>
      <c r="AT28" s="25"/>
    </row>
    <row r="29" spans="1:46" x14ac:dyDescent="0.25">
      <c r="A29" s="25"/>
      <c r="B29" s="25"/>
      <c r="C29" s="129" t="s">
        <v>160</v>
      </c>
      <c r="D29" s="39"/>
      <c r="E29" s="39"/>
      <c r="F29" s="39"/>
      <c r="G29" s="39"/>
      <c r="H29" s="39"/>
      <c r="I29" s="39"/>
      <c r="J29" s="126"/>
      <c r="K29" s="39"/>
      <c r="L29" s="39"/>
      <c r="M29" s="23">
        <v>1</v>
      </c>
      <c r="N29" s="23"/>
      <c r="O29" s="23">
        <v>2</v>
      </c>
      <c r="P29" s="23"/>
      <c r="Q29" s="23">
        <v>3</v>
      </c>
      <c r="R29" s="23"/>
      <c r="S29" s="23">
        <v>4</v>
      </c>
      <c r="T29" s="23"/>
      <c r="U29" s="23">
        <v>5</v>
      </c>
      <c r="V29" s="23"/>
      <c r="W29" s="23">
        <v>6</v>
      </c>
      <c r="X29" s="24"/>
      <c r="Y29" s="24">
        <v>7</v>
      </c>
      <c r="Z29" s="24"/>
      <c r="AA29" s="24">
        <v>8</v>
      </c>
      <c r="AB29" s="24"/>
      <c r="AC29" s="24">
        <v>9</v>
      </c>
      <c r="AD29" s="24"/>
      <c r="AE29" s="24">
        <v>10</v>
      </c>
      <c r="AF29" s="24"/>
      <c r="AG29" s="24">
        <v>11</v>
      </c>
      <c r="AH29" s="24"/>
      <c r="AI29" s="24">
        <v>12</v>
      </c>
      <c r="AJ29" s="24"/>
      <c r="AK29" s="24">
        <v>13</v>
      </c>
      <c r="AL29" s="24"/>
      <c r="AM29" s="24">
        <v>14</v>
      </c>
      <c r="AN29" s="24"/>
      <c r="AO29" s="24">
        <v>15</v>
      </c>
      <c r="AP29" s="25"/>
      <c r="AQ29" s="25"/>
      <c r="AR29" s="25"/>
      <c r="AS29" s="25"/>
      <c r="AT29" s="25"/>
    </row>
    <row r="30" spans="1:46" x14ac:dyDescent="0.25">
      <c r="A30" s="25"/>
      <c r="B30" s="25"/>
      <c r="C30" s="25" t="s">
        <v>161</v>
      </c>
      <c r="D30" s="25"/>
      <c r="E30" s="25"/>
      <c r="F30" s="25"/>
      <c r="G30" s="25"/>
      <c r="H30" s="25"/>
      <c r="I30" s="25"/>
      <c r="J30" s="25"/>
      <c r="K30" s="25"/>
      <c r="L30" s="25"/>
      <c r="M30" s="21"/>
      <c r="N30" s="20"/>
      <c r="O30" s="21"/>
      <c r="P30" s="20"/>
      <c r="Q30" s="19"/>
      <c r="R30" s="20"/>
      <c r="S30" s="19"/>
      <c r="T30" s="20"/>
      <c r="U30" s="21"/>
      <c r="V30" s="20"/>
      <c r="W30" s="19"/>
      <c r="X30" s="22"/>
      <c r="Y30" s="19"/>
      <c r="Z30" s="22"/>
      <c r="AA30" s="19"/>
      <c r="AB30" s="22"/>
      <c r="AC30" s="19"/>
      <c r="AD30" s="22"/>
      <c r="AE30" s="19"/>
      <c r="AF30" s="22"/>
      <c r="AG30" s="19"/>
      <c r="AH30" s="22"/>
      <c r="AI30" s="19"/>
      <c r="AJ30" s="22"/>
      <c r="AK30" s="19"/>
      <c r="AL30" s="22"/>
      <c r="AM30" s="19"/>
      <c r="AN30" s="22"/>
      <c r="AO30" s="19"/>
      <c r="AP30" s="25"/>
      <c r="AQ30" s="25"/>
      <c r="AR30" s="25"/>
      <c r="AS30" s="25"/>
      <c r="AT30" s="25"/>
    </row>
    <row r="31" spans="1:46" x14ac:dyDescent="0.25">
      <c r="A31" s="25"/>
      <c r="B31" s="25"/>
      <c r="C31" s="25" t="s">
        <v>162</v>
      </c>
      <c r="D31" s="25"/>
      <c r="E31" s="25"/>
      <c r="F31" s="25"/>
      <c r="G31" s="25"/>
      <c r="H31" s="25"/>
      <c r="I31" s="25"/>
      <c r="J31" s="25"/>
      <c r="K31" s="25"/>
      <c r="L31" s="25"/>
      <c r="M31" s="21"/>
      <c r="N31" s="20"/>
      <c r="O31" s="21"/>
      <c r="P31" s="20"/>
      <c r="Q31" s="21"/>
      <c r="R31" s="20"/>
      <c r="S31" s="21"/>
      <c r="T31" s="20"/>
      <c r="U31" s="21"/>
      <c r="V31" s="20"/>
      <c r="W31" s="19"/>
      <c r="X31" s="22"/>
      <c r="Y31" s="19"/>
      <c r="Z31" s="22"/>
      <c r="AA31" s="19"/>
      <c r="AB31" s="22"/>
      <c r="AC31" s="19"/>
      <c r="AD31" s="22"/>
      <c r="AE31" s="19"/>
      <c r="AF31" s="22"/>
      <c r="AG31" s="19"/>
      <c r="AH31" s="22"/>
      <c r="AI31" s="19"/>
      <c r="AJ31" s="22"/>
      <c r="AK31" s="19"/>
      <c r="AL31" s="22"/>
      <c r="AM31" s="19"/>
      <c r="AN31" s="22"/>
      <c r="AO31" s="19"/>
      <c r="AP31" s="25"/>
      <c r="AQ31" s="25"/>
      <c r="AR31" s="25"/>
      <c r="AS31" s="25"/>
      <c r="AT31" s="25"/>
    </row>
    <row r="32" spans="1:46" x14ac:dyDescent="0.25">
      <c r="A32" s="25"/>
      <c r="B32" s="25"/>
      <c r="C32" s="25" t="s">
        <v>163</v>
      </c>
      <c r="D32" s="25"/>
      <c r="E32" s="25"/>
      <c r="F32" s="25"/>
      <c r="G32" s="25"/>
      <c r="H32" s="25"/>
      <c r="I32" s="25"/>
      <c r="J32" s="25"/>
      <c r="K32" s="25"/>
      <c r="L32" s="25"/>
      <c r="M32" s="21"/>
      <c r="N32" s="20"/>
      <c r="O32" s="21"/>
      <c r="P32" s="20"/>
      <c r="Q32" s="21"/>
      <c r="R32" s="20"/>
      <c r="S32" s="19"/>
      <c r="T32" s="20"/>
      <c r="U32" s="21"/>
      <c r="V32" s="20"/>
      <c r="W32" s="19"/>
      <c r="X32" s="22"/>
      <c r="Y32" s="19"/>
      <c r="Z32" s="22"/>
      <c r="AA32" s="19"/>
      <c r="AB32" s="22"/>
      <c r="AC32" s="19"/>
      <c r="AD32" s="22"/>
      <c r="AE32" s="19"/>
      <c r="AF32" s="22"/>
      <c r="AG32" s="19"/>
      <c r="AH32" s="22"/>
      <c r="AI32" s="19"/>
      <c r="AJ32" s="22"/>
      <c r="AK32" s="19"/>
      <c r="AL32" s="22"/>
      <c r="AM32" s="19"/>
      <c r="AN32" s="22"/>
      <c r="AO32" s="19"/>
      <c r="AP32" s="25"/>
      <c r="AQ32" s="25"/>
      <c r="AR32" s="25"/>
      <c r="AS32" s="25"/>
      <c r="AT32" s="25"/>
    </row>
    <row r="33" spans="1:46"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row>
    <row r="34" spans="1:46" x14ac:dyDescent="0.25">
      <c r="A34" s="25"/>
      <c r="B34" s="25"/>
      <c r="C34" s="129" t="s">
        <v>482</v>
      </c>
      <c r="D34" s="39"/>
      <c r="E34" s="39"/>
      <c r="F34" s="39"/>
      <c r="G34" s="39"/>
      <c r="H34" s="39"/>
      <c r="I34" s="39"/>
      <c r="J34" s="126"/>
      <c r="K34" s="39"/>
      <c r="L34" s="39"/>
      <c r="M34" s="23">
        <v>1</v>
      </c>
      <c r="N34" s="23"/>
      <c r="O34" s="23">
        <v>2</v>
      </c>
      <c r="P34" s="23"/>
      <c r="Q34" s="23">
        <v>3</v>
      </c>
      <c r="R34" s="23"/>
      <c r="S34" s="23">
        <v>4</v>
      </c>
      <c r="T34" s="23"/>
      <c r="U34" s="23">
        <v>5</v>
      </c>
      <c r="V34" s="23"/>
      <c r="W34" s="23">
        <v>6</v>
      </c>
      <c r="X34" s="24"/>
      <c r="Y34" s="24">
        <v>7</v>
      </c>
      <c r="Z34" s="24"/>
      <c r="AA34" s="24">
        <v>8</v>
      </c>
      <c r="AB34" s="24"/>
      <c r="AC34" s="24">
        <v>9</v>
      </c>
      <c r="AD34" s="24"/>
      <c r="AE34" s="24">
        <v>10</v>
      </c>
      <c r="AF34" s="24"/>
      <c r="AG34" s="24">
        <v>11</v>
      </c>
      <c r="AH34" s="24"/>
      <c r="AI34" s="24">
        <v>12</v>
      </c>
      <c r="AJ34" s="24"/>
      <c r="AK34" s="24">
        <v>13</v>
      </c>
      <c r="AL34" s="24"/>
      <c r="AM34" s="24">
        <v>14</v>
      </c>
      <c r="AN34" s="24"/>
      <c r="AO34" s="24">
        <v>15</v>
      </c>
      <c r="AP34" s="25"/>
      <c r="AQ34" s="25"/>
      <c r="AR34" s="25"/>
      <c r="AS34" s="25"/>
      <c r="AT34" s="25"/>
    </row>
    <row r="35" spans="1:46" x14ac:dyDescent="0.25">
      <c r="A35" s="25"/>
      <c r="B35" s="25"/>
      <c r="C35" s="25" t="s">
        <v>164</v>
      </c>
      <c r="D35" s="25"/>
      <c r="E35" s="25"/>
      <c r="F35" s="25"/>
      <c r="G35" s="25"/>
      <c r="H35" s="25"/>
      <c r="I35" s="25"/>
      <c r="J35" s="25"/>
      <c r="K35" s="25"/>
      <c r="L35" s="25"/>
      <c r="M35" s="19"/>
      <c r="N35" s="20"/>
      <c r="O35" s="21"/>
      <c r="P35" s="20"/>
      <c r="Q35" s="19"/>
      <c r="R35" s="20"/>
      <c r="S35" s="19"/>
      <c r="T35" s="20"/>
      <c r="U35" s="21"/>
      <c r="V35" s="20"/>
      <c r="W35" s="19"/>
      <c r="X35" s="22"/>
      <c r="Y35" s="19"/>
      <c r="Z35" s="22"/>
      <c r="AA35" s="19"/>
      <c r="AB35" s="22"/>
      <c r="AC35" s="19"/>
      <c r="AD35" s="22"/>
      <c r="AE35" s="19"/>
      <c r="AF35" s="22"/>
      <c r="AG35" s="19"/>
      <c r="AH35" s="22"/>
      <c r="AI35" s="19"/>
      <c r="AJ35" s="22"/>
      <c r="AK35" s="19"/>
      <c r="AL35" s="22"/>
      <c r="AM35" s="19"/>
      <c r="AN35" s="22"/>
      <c r="AO35" s="19"/>
      <c r="AP35" s="25"/>
      <c r="AQ35" s="25"/>
      <c r="AR35" s="25"/>
      <c r="AS35" s="25"/>
      <c r="AT35" s="25"/>
    </row>
    <row r="36" spans="1:46" x14ac:dyDescent="0.25">
      <c r="A36" s="25"/>
      <c r="B36" s="25"/>
      <c r="C36" s="25" t="s">
        <v>483</v>
      </c>
      <c r="D36" s="25"/>
      <c r="E36" s="25"/>
      <c r="F36" s="25"/>
      <c r="G36" s="25"/>
      <c r="H36" s="25"/>
      <c r="I36" s="25"/>
      <c r="J36" s="25"/>
      <c r="K36" s="25"/>
      <c r="L36" s="25"/>
      <c r="M36" s="19"/>
      <c r="N36" s="20"/>
      <c r="O36" s="21"/>
      <c r="P36" s="20"/>
      <c r="Q36" s="21"/>
      <c r="R36" s="20"/>
      <c r="S36" s="21"/>
      <c r="T36" s="20"/>
      <c r="U36" s="21"/>
      <c r="V36" s="20"/>
      <c r="W36" s="19"/>
      <c r="X36" s="22"/>
      <c r="Y36" s="19"/>
      <c r="Z36" s="22"/>
      <c r="AA36" s="19"/>
      <c r="AB36" s="22"/>
      <c r="AC36" s="19"/>
      <c r="AD36" s="22"/>
      <c r="AE36" s="19"/>
      <c r="AF36" s="22"/>
      <c r="AG36" s="19"/>
      <c r="AH36" s="22"/>
      <c r="AI36" s="19"/>
      <c r="AJ36" s="22"/>
      <c r="AK36" s="19"/>
      <c r="AL36" s="22"/>
      <c r="AM36" s="19"/>
      <c r="AN36" s="22"/>
      <c r="AO36" s="19"/>
      <c r="AP36" s="25"/>
      <c r="AQ36" s="25"/>
      <c r="AR36" s="25"/>
      <c r="AS36" s="25"/>
      <c r="AT36" s="25"/>
    </row>
    <row r="37" spans="1:46" x14ac:dyDescent="0.25">
      <c r="A37" s="25"/>
      <c r="B37" s="25"/>
      <c r="C37" s="25" t="s">
        <v>165</v>
      </c>
      <c r="D37" s="25"/>
      <c r="E37" s="25"/>
      <c r="F37" s="25"/>
      <c r="G37" s="25"/>
      <c r="H37" s="25"/>
      <c r="I37" s="25"/>
      <c r="J37" s="25"/>
      <c r="K37" s="25"/>
      <c r="L37" s="25"/>
      <c r="M37" s="19"/>
      <c r="N37" s="20"/>
      <c r="O37" s="21"/>
      <c r="P37" s="20"/>
      <c r="Q37" s="21"/>
      <c r="R37" s="20"/>
      <c r="S37" s="21"/>
      <c r="T37" s="20"/>
      <c r="U37" s="21"/>
      <c r="V37" s="20"/>
      <c r="W37" s="19"/>
      <c r="X37" s="22"/>
      <c r="Y37" s="19"/>
      <c r="Z37" s="22"/>
      <c r="AA37" s="19"/>
      <c r="AB37" s="22"/>
      <c r="AC37" s="19"/>
      <c r="AD37" s="22"/>
      <c r="AE37" s="19"/>
      <c r="AF37" s="22"/>
      <c r="AG37" s="19"/>
      <c r="AH37" s="22"/>
      <c r="AI37" s="19"/>
      <c r="AJ37" s="22"/>
      <c r="AK37" s="19"/>
      <c r="AL37" s="22"/>
      <c r="AM37" s="19"/>
      <c r="AN37" s="22"/>
      <c r="AO37" s="19"/>
      <c r="AP37" s="25"/>
      <c r="AQ37" s="25"/>
      <c r="AR37" s="25"/>
      <c r="AS37" s="25"/>
      <c r="AT37" s="25"/>
    </row>
    <row r="38" spans="1:46" x14ac:dyDescent="0.25">
      <c r="A38" s="25"/>
      <c r="B38" s="25"/>
      <c r="C38" s="25" t="s">
        <v>166</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t="s">
        <v>167</v>
      </c>
      <c r="AR38" s="25"/>
      <c r="AS38" s="25"/>
      <c r="AT38" s="25"/>
    </row>
    <row r="39" spans="1:46"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40">
        <f>0.8*AS39</f>
        <v>4</v>
      </c>
      <c r="AR39" s="25" t="s">
        <v>200</v>
      </c>
      <c r="AS39" s="130">
        <f>'Deel 1'!W42</f>
        <v>5</v>
      </c>
      <c r="AT39" s="25"/>
    </row>
    <row r="40" spans="1:46" x14ac:dyDescent="0.25">
      <c r="A40" s="25"/>
      <c r="B40" s="25"/>
      <c r="C40" s="48" t="s">
        <v>484</v>
      </c>
      <c r="D40" s="48"/>
      <c r="E40" s="48"/>
      <c r="F40" s="48"/>
      <c r="G40" s="48"/>
      <c r="H40" s="48"/>
      <c r="I40" s="48"/>
      <c r="J40" s="48"/>
      <c r="K40" s="48"/>
      <c r="L40" s="48"/>
      <c r="M40" s="27">
        <f>COUNTIF(M7:M37, "C")+COUNTIF(M7:M37, "NVT")</f>
        <v>0</v>
      </c>
      <c r="N40" s="28"/>
      <c r="O40" s="27">
        <f>COUNTIF(O7:O37, "C")+COUNTIF(O7:O37, "NVT")</f>
        <v>0</v>
      </c>
      <c r="P40" s="28"/>
      <c r="Q40" s="27">
        <f>COUNTIF(Q7:Q37, "C")+COUNTIF(Q7:Q37, "NVT")</f>
        <v>0</v>
      </c>
      <c r="R40" s="28"/>
      <c r="S40" s="27">
        <f>COUNTIF(S7:S37, "C")+COUNTIF(S7:S37, "NVT")</f>
        <v>0</v>
      </c>
      <c r="T40" s="28"/>
      <c r="U40" s="27">
        <f>COUNTIF(U7:U37, "C")+COUNTIF(U7:U37, "NVT")</f>
        <v>0</v>
      </c>
      <c r="V40" s="28"/>
      <c r="W40" s="27">
        <f>COUNTIF(W7:W37, "C")+COUNTIF(W7:W37, "NVT")</f>
        <v>0</v>
      </c>
      <c r="X40" s="28"/>
      <c r="Y40" s="27">
        <f>COUNTIF(Y7:Y37, "C")+COUNTIF(Y7:Y37, "NVT")</f>
        <v>0</v>
      </c>
      <c r="Z40" s="28"/>
      <c r="AA40" s="27">
        <f>COUNTIF(AA7:AA37, "C")+COUNTIF(AA7:AA37, "NVT")</f>
        <v>0</v>
      </c>
      <c r="AB40" s="28"/>
      <c r="AC40" s="27">
        <f>COUNTIF(AC7:AC37, "C")+COUNTIF(AC7:AC37, "NVT")</f>
        <v>0</v>
      </c>
      <c r="AD40" s="28"/>
      <c r="AE40" s="27">
        <f>COUNTIF(AE7:AE37, "C")+COUNTIF(AE7:AE37, "NVT")</f>
        <v>0</v>
      </c>
      <c r="AF40" s="28"/>
      <c r="AG40" s="27">
        <f>COUNTIF(AG7:AG37, "C")+COUNTIF(AG7:AG37, "NVT")</f>
        <v>0</v>
      </c>
      <c r="AH40" s="28"/>
      <c r="AI40" s="27">
        <f>COUNTIF(AI7:AI37, "C")+COUNTIF(AI7:AI37, "NVT")</f>
        <v>0</v>
      </c>
      <c r="AJ40" s="28"/>
      <c r="AK40" s="27">
        <f>COUNTIF(AK7:AK37, "C")+COUNTIF(AK7:AK37, "NVT")</f>
        <v>0</v>
      </c>
      <c r="AL40" s="28"/>
      <c r="AM40" s="27">
        <f>COUNTIF(AM7:AM37, "C")+COUNTIF(AM7:AM37, "NVT")</f>
        <v>0</v>
      </c>
      <c r="AN40" s="28"/>
      <c r="AO40" s="27">
        <f>COUNTIF(AO7:AO37, "C")+COUNTIF(AO7:AO37, "NVT")</f>
        <v>0</v>
      </c>
      <c r="AP40" s="133"/>
      <c r="AQ40" s="134">
        <f>COUNTIF(M40:AO40, "25")</f>
        <v>0</v>
      </c>
      <c r="AR40" s="25"/>
      <c r="AS40" s="25"/>
      <c r="AT40" s="25"/>
    </row>
    <row r="41" spans="1:46" x14ac:dyDescent="0.25">
      <c r="A41" s="25"/>
      <c r="B41" s="25"/>
      <c r="C41" s="48" t="s">
        <v>168</v>
      </c>
      <c r="D41" s="48"/>
      <c r="E41" s="48"/>
      <c r="F41" s="48"/>
      <c r="G41" s="48"/>
      <c r="H41" s="48"/>
      <c r="I41" s="48"/>
      <c r="J41" s="48"/>
      <c r="K41" s="48"/>
      <c r="L41" s="48"/>
      <c r="M41" s="29">
        <f>M40/19*100</f>
        <v>0</v>
      </c>
      <c r="N41" s="28"/>
      <c r="O41" s="29">
        <f t="shared" ref="O41:AO41" si="0">O40/19*100</f>
        <v>0</v>
      </c>
      <c r="P41" s="29"/>
      <c r="Q41" s="29">
        <f t="shared" si="0"/>
        <v>0</v>
      </c>
      <c r="R41" s="29"/>
      <c r="S41" s="29">
        <f t="shared" si="0"/>
        <v>0</v>
      </c>
      <c r="T41" s="29"/>
      <c r="U41" s="29">
        <f t="shared" si="0"/>
        <v>0</v>
      </c>
      <c r="V41" s="29"/>
      <c r="W41" s="29">
        <f t="shared" si="0"/>
        <v>0</v>
      </c>
      <c r="X41" s="29"/>
      <c r="Y41" s="29">
        <f t="shared" si="0"/>
        <v>0</v>
      </c>
      <c r="Z41" s="29"/>
      <c r="AA41" s="29">
        <f t="shared" si="0"/>
        <v>0</v>
      </c>
      <c r="AB41" s="29"/>
      <c r="AC41" s="29">
        <f t="shared" si="0"/>
        <v>0</v>
      </c>
      <c r="AD41" s="29"/>
      <c r="AE41" s="29">
        <f t="shared" si="0"/>
        <v>0</v>
      </c>
      <c r="AF41" s="29"/>
      <c r="AG41" s="29">
        <f t="shared" si="0"/>
        <v>0</v>
      </c>
      <c r="AH41" s="29"/>
      <c r="AI41" s="29">
        <f t="shared" si="0"/>
        <v>0</v>
      </c>
      <c r="AJ41" s="29"/>
      <c r="AK41" s="29">
        <f t="shared" si="0"/>
        <v>0</v>
      </c>
      <c r="AL41" s="29"/>
      <c r="AM41" s="29">
        <f t="shared" si="0"/>
        <v>0</v>
      </c>
      <c r="AN41" s="29"/>
      <c r="AO41" s="29">
        <f t="shared" si="0"/>
        <v>0</v>
      </c>
      <c r="AP41" s="133"/>
      <c r="AQ41" s="133"/>
      <c r="AR41" s="25"/>
      <c r="AS41" s="25"/>
      <c r="AT41" s="25"/>
    </row>
    <row r="42" spans="1:46"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131"/>
      <c r="AP42" s="25"/>
      <c r="AQ42" s="25"/>
      <c r="AR42" s="25"/>
      <c r="AS42" s="25"/>
      <c r="AT42" s="25"/>
    </row>
    <row r="43" spans="1:46"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39" t="s">
        <v>169</v>
      </c>
      <c r="AF43" s="39"/>
      <c r="AG43" s="39"/>
      <c r="AH43" s="39"/>
      <c r="AI43" s="39"/>
      <c r="AJ43" s="39"/>
      <c r="AK43" s="39"/>
      <c r="AL43" s="39"/>
      <c r="AM43" s="39"/>
      <c r="AN43" s="39"/>
      <c r="AO43" s="120" t="s">
        <v>140</v>
      </c>
      <c r="AP43" s="25"/>
      <c r="AQ43" s="25"/>
      <c r="AR43" s="25"/>
      <c r="AS43" s="25"/>
      <c r="AT43" s="25"/>
    </row>
    <row r="44" spans="1:46"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1:46" ht="18.75" x14ac:dyDescent="0.3">
      <c r="A45" s="25"/>
      <c r="B45" s="25"/>
      <c r="C45" s="123" t="s">
        <v>141</v>
      </c>
      <c r="D45" s="25"/>
      <c r="E45" s="25"/>
      <c r="F45" s="25"/>
      <c r="G45" s="25"/>
      <c r="H45" s="25"/>
      <c r="I45" s="25"/>
      <c r="J45" s="25"/>
      <c r="K45" s="25"/>
      <c r="L45" s="25"/>
      <c r="M45" s="123" t="s">
        <v>170</v>
      </c>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row>
    <row r="46" spans="1:46"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t="s">
        <v>167</v>
      </c>
      <c r="AR46" s="25"/>
      <c r="AS46" s="25"/>
      <c r="AT46" s="25"/>
    </row>
    <row r="47" spans="1:46" x14ac:dyDescent="0.25">
      <c r="A47" s="25"/>
      <c r="B47" s="25"/>
      <c r="C47" s="129" t="s">
        <v>171</v>
      </c>
      <c r="D47" s="39"/>
      <c r="E47" s="39"/>
      <c r="F47" s="39"/>
      <c r="G47" s="39"/>
      <c r="H47" s="39"/>
      <c r="I47" s="39"/>
      <c r="J47" s="126"/>
      <c r="K47" s="39"/>
      <c r="L47" s="39"/>
      <c r="M47" s="23">
        <v>1</v>
      </c>
      <c r="N47" s="23"/>
      <c r="O47" s="23">
        <v>2</v>
      </c>
      <c r="P47" s="23"/>
      <c r="Q47" s="23">
        <v>3</v>
      </c>
      <c r="R47" s="23"/>
      <c r="S47" s="23">
        <v>4</v>
      </c>
      <c r="T47" s="23"/>
      <c r="U47" s="23">
        <v>5</v>
      </c>
      <c r="V47" s="23"/>
      <c r="W47" s="23">
        <v>6</v>
      </c>
      <c r="X47" s="24"/>
      <c r="Y47" s="24">
        <v>7</v>
      </c>
      <c r="Z47" s="24"/>
      <c r="AA47" s="24">
        <v>8</v>
      </c>
      <c r="AB47" s="24"/>
      <c r="AC47" s="24">
        <v>9</v>
      </c>
      <c r="AD47" s="24"/>
      <c r="AE47" s="24">
        <v>10</v>
      </c>
      <c r="AF47" s="24"/>
      <c r="AG47" s="24">
        <v>11</v>
      </c>
      <c r="AH47" s="24"/>
      <c r="AI47" s="24">
        <v>12</v>
      </c>
      <c r="AJ47" s="24"/>
      <c r="AK47" s="24">
        <v>13</v>
      </c>
      <c r="AL47" s="24"/>
      <c r="AM47" s="24">
        <v>14</v>
      </c>
      <c r="AN47" s="24"/>
      <c r="AO47" s="24">
        <v>15</v>
      </c>
      <c r="AP47" s="25"/>
      <c r="AQ47" s="40">
        <f>0.8*AS47</f>
        <v>4</v>
      </c>
      <c r="AR47" s="25" t="s">
        <v>200</v>
      </c>
      <c r="AS47" s="130">
        <f>'Deel 1'!W42</f>
        <v>5</v>
      </c>
      <c r="AT47" s="25"/>
    </row>
    <row r="48" spans="1:46" x14ac:dyDescent="0.25">
      <c r="A48" s="25"/>
      <c r="B48" s="25"/>
      <c r="C48" s="25"/>
      <c r="D48" s="25"/>
      <c r="E48" s="25"/>
      <c r="F48" s="25"/>
      <c r="G48" s="25"/>
      <c r="H48" s="25"/>
      <c r="I48" s="25"/>
      <c r="J48" s="25"/>
      <c r="K48" s="25"/>
      <c r="L48" s="25"/>
      <c r="M48" s="19"/>
      <c r="N48" s="20"/>
      <c r="O48" s="19"/>
      <c r="P48" s="20"/>
      <c r="Q48" s="19"/>
      <c r="R48" s="20"/>
      <c r="S48" s="21"/>
      <c r="T48" s="20"/>
      <c r="U48" s="21"/>
      <c r="V48" s="20"/>
      <c r="W48" s="21"/>
      <c r="X48" s="22"/>
      <c r="Y48" s="21"/>
      <c r="Z48" s="22"/>
      <c r="AA48" s="21"/>
      <c r="AB48" s="22"/>
      <c r="AC48" s="21"/>
      <c r="AD48" s="22"/>
      <c r="AE48" s="21"/>
      <c r="AF48" s="22"/>
      <c r="AG48" s="21"/>
      <c r="AH48" s="22"/>
      <c r="AI48" s="19"/>
      <c r="AJ48" s="22"/>
      <c r="AK48" s="19"/>
      <c r="AL48" s="22"/>
      <c r="AM48" s="19"/>
      <c r="AN48" s="22"/>
      <c r="AO48" s="19"/>
      <c r="AP48" s="25"/>
      <c r="AQ48" s="134">
        <f>COUNTIF(M48:AO48, "C")</f>
        <v>0</v>
      </c>
      <c r="AR48" s="25"/>
      <c r="AS48" s="25"/>
      <c r="AT48" s="25"/>
    </row>
    <row r="49" spans="1:46"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row>
    <row r="50" spans="1:46"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39" t="s">
        <v>172</v>
      </c>
      <c r="AF50" s="39"/>
      <c r="AG50" s="39"/>
      <c r="AH50" s="39"/>
      <c r="AI50" s="39"/>
      <c r="AJ50" s="39"/>
      <c r="AK50" s="39"/>
      <c r="AL50" s="39"/>
      <c r="AM50" s="39"/>
      <c r="AN50" s="39"/>
      <c r="AO50" s="120" t="s">
        <v>140</v>
      </c>
      <c r="AP50" s="25"/>
      <c r="AQ50" s="25"/>
      <c r="AR50" s="25"/>
      <c r="AS50" s="25"/>
      <c r="AT50" s="25"/>
    </row>
    <row r="51" spans="1:46"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row>
  </sheetData>
  <sheetProtection selectLockedCells="1"/>
  <conditionalFormatting sqref="AQ40">
    <cfRule type="cellIs" dxfId="40" priority="4" operator="greaterThanOrEqual">
      <formula>AQ39</formula>
    </cfRule>
  </conditionalFormatting>
  <conditionalFormatting sqref="AQ48">
    <cfRule type="cellIs" dxfId="39" priority="2" operator="greaterThanOrEqual">
      <formula>AQ47</formula>
    </cfRule>
  </conditionalFormatting>
  <dataValidations count="2">
    <dataValidation type="list" allowBlank="1" showInputMessage="1" showErrorMessage="1" prompt="Maak Keuze" sqref="M14 O14 Q14 S14 U14 W14 Y14 AA14 AC14 AE14 AG14 AI14 AK14 AM14 AO14 M19 O19 Q19 S19 U19 W19 Y19 AA19 AC19 AE19 AG19 AI19 AK19 AM19 AO19">
      <formula1>"C, NC, NVT"</formula1>
    </dataValidation>
    <dataValidation type="list" allowBlank="1" showInputMessage="1" showErrorMessage="1" prompt="Maak Keuze" sqref="AO35:AO37 U48 U35:U37 U22:U23 Y48 AM48 AK48 AI48 AG48 AE48 M35:M37 O35:O37 Q35:Q37 S35:S37 W35:W37 AA35:AA37 AC35:AC37 AE35:AE37 AG35:AG37 AI35:AI37 AK35:AK37 AM35:AM37 Y35:Y37 M17:M18 O17:O18 Q17:Q18 U17:U18 S17:S18 Y17:Y18 AA17:AA18 AC17:AC18 AE17:AE18 AG17:AG18 AI17:AI18 AK17:AK18 AM17:AM18 M22:M23 O22:O23 Q22:Q23 S22:S23 W22:W23 Y22:Y23 AA22:AA23 AC22:AC23 AE22:AE23 AG22:AG23 AI22:AI23 AK22:AK23 AM22:AM23 AO22:AO23 W17:W18 AC48 AO48 M48 O48 Q48 S48 W48 AA48 AO17:AO18 Q7:Q11 S7:S11 W7:W11 AA7:AA11 AC7:AC11 AE7:AE11 AG7:AG11 AI7:AI11 AK7:AK11 AM7:AM11 AO7:AO11 Y7:Y11 M7:M11 O7:O11 U7:U11 AO30:AO32 AM30:AM32 AK30:AK32 AI30:AI32 AG30:AG32 AE30:AE32 AC30:AC32 AA30:AA32 W30:W32 S30:S32 Q30:Q32 O30:O32 M30:M32 Y30:Y32 U30:U32 AO26:AO27 AM26:AM27 AK26:AK27 AI26:AI27 AG26:AG27 AE26:AE27 AC26:AC27 AA26:AA27 W26:W27 S26:S27 Q26:Q27 O26:O27 M26:M27 Y26:Y27 U26:U27">
      <formula1>"C, NC"</formula1>
    </dataValidation>
  </dataValidations>
  <hyperlinks>
    <hyperlink ref="AO2" location="A_Aanmelding" tooltip="Terug naar Audit Checklist - deel 1" display="HIER"/>
    <hyperlink ref="AO50" location="A_Aanmelding" tooltip="Terug naar vraag 1.2" display="HIER"/>
    <hyperlink ref="AO43" location="A_Aanmelding" tooltip="Terug naar vraag 1.1" display="HIER"/>
  </hyperlinks>
  <pageMargins left="0.7" right="0.7" top="0.75" bottom="0.75" header="0.3" footer="0.3"/>
  <pageSetup paperSize="9" orientation="portrait" horizontalDpi="4294967293" r:id="rId1"/>
  <ignoredErrors>
    <ignoredError sqref="M40 O40 Q40 S40 U40 W40 Y40 AA40 AC40 AE40 AG40 AI40 AK40 AM40 AO40" formulaRange="1"/>
    <ignoredError sqref="AQ39 AS39"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7"/>
  <sheetViews>
    <sheetView topLeftCell="A16" workbookViewId="0">
      <selection activeCell="AO44" sqref="AO44"/>
    </sheetView>
  </sheetViews>
  <sheetFormatPr defaultRowHeight="15" x14ac:dyDescent="0.25"/>
  <cols>
    <col min="1" max="13" width="4.7109375" style="45" customWidth="1"/>
    <col min="14" max="14" width="2.7109375" style="45" customWidth="1"/>
    <col min="15" max="15" width="4.7109375" style="45" customWidth="1"/>
    <col min="16" max="16" width="2.7109375" style="45" customWidth="1"/>
    <col min="17" max="17" width="4.7109375" style="45" customWidth="1"/>
    <col min="18" max="18" width="2.7109375" style="45" customWidth="1"/>
    <col min="19" max="19" width="4.7109375" style="45" customWidth="1"/>
    <col min="20" max="20" width="2.7109375" style="45" customWidth="1"/>
    <col min="21" max="21" width="4.7109375" style="45" customWidth="1"/>
    <col min="22" max="22" width="2.7109375" style="45" customWidth="1"/>
    <col min="23" max="23" width="4.7109375" style="45" customWidth="1"/>
    <col min="24" max="24" width="2.7109375" style="45" customWidth="1"/>
    <col min="25" max="25" width="4.7109375" style="45" customWidth="1"/>
    <col min="26" max="26" width="2.7109375" style="45" customWidth="1"/>
    <col min="27" max="27" width="4.7109375" style="45" customWidth="1"/>
    <col min="28" max="28" width="2.7109375" style="45" customWidth="1"/>
    <col min="29" max="29" width="4.7109375" style="45" customWidth="1"/>
    <col min="30" max="30" width="2.7109375" style="45" customWidth="1"/>
    <col min="31" max="31" width="4.7109375" style="45" customWidth="1"/>
    <col min="32" max="32" width="2.7109375" style="45" customWidth="1"/>
    <col min="33" max="33" width="4.7109375" style="45" customWidth="1"/>
    <col min="34" max="34" width="2.7109375" style="45" customWidth="1"/>
    <col min="35" max="35" width="4.7109375" style="45" customWidth="1"/>
    <col min="36" max="36" width="2.7109375" style="45" customWidth="1"/>
    <col min="37" max="37" width="4.7109375" style="45" customWidth="1"/>
    <col min="38" max="38" width="2.7109375" style="45" customWidth="1"/>
    <col min="39" max="39" width="4.7109375" style="45" customWidth="1"/>
    <col min="40" max="40" width="2.7109375" style="45" customWidth="1"/>
    <col min="41" max="45" width="4.7109375" style="45" customWidth="1"/>
    <col min="46" max="16384" width="9.140625" style="45"/>
  </cols>
  <sheetData>
    <row r="1" spans="1:46"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135"/>
      <c r="AN1" s="135"/>
      <c r="AO1" s="25"/>
      <c r="AP1" s="25"/>
      <c r="AQ1" s="25"/>
      <c r="AR1" s="25"/>
      <c r="AS1" s="25"/>
      <c r="AT1" s="25"/>
    </row>
    <row r="2" spans="1:46" ht="23.25" x14ac:dyDescent="0.35">
      <c r="A2" s="35"/>
      <c r="B2" s="35"/>
      <c r="C2" s="136" t="s">
        <v>3</v>
      </c>
      <c r="D2" s="35"/>
      <c r="E2" s="35"/>
      <c r="F2" s="35"/>
      <c r="G2" s="35"/>
      <c r="H2" s="35"/>
      <c r="I2" s="35"/>
      <c r="J2" s="35"/>
      <c r="K2" s="35"/>
      <c r="L2" s="35"/>
      <c r="M2" s="35"/>
      <c r="N2" s="35"/>
      <c r="O2" s="35"/>
      <c r="P2" s="35"/>
      <c r="Q2" s="35"/>
      <c r="R2" s="35"/>
      <c r="S2" s="35"/>
      <c r="T2" s="35"/>
      <c r="U2" s="35"/>
      <c r="V2" s="35"/>
      <c r="W2" s="35"/>
      <c r="X2" s="35"/>
      <c r="Y2" s="35"/>
      <c r="Z2" s="25"/>
      <c r="AA2" s="25"/>
      <c r="AB2" s="137"/>
      <c r="AC2" s="25"/>
      <c r="AD2" s="25"/>
      <c r="AE2" s="138" t="s">
        <v>139</v>
      </c>
      <c r="AF2" s="138"/>
      <c r="AG2" s="138"/>
      <c r="AH2" s="138"/>
      <c r="AI2" s="138"/>
      <c r="AJ2" s="138"/>
      <c r="AK2" s="138"/>
      <c r="AL2" s="138"/>
      <c r="AM2" s="138"/>
      <c r="AN2" s="139" t="s">
        <v>173</v>
      </c>
      <c r="AO2" s="138"/>
      <c r="AP2" s="25"/>
      <c r="AQ2" s="25"/>
      <c r="AR2" s="25"/>
      <c r="AS2" s="25"/>
      <c r="AT2" s="25"/>
    </row>
    <row r="3" spans="1:46" x14ac:dyDescent="0.25">
      <c r="A3" s="35"/>
      <c r="B3" s="140"/>
      <c r="C3" s="140"/>
      <c r="D3" s="140"/>
      <c r="E3" s="141"/>
      <c r="F3" s="141"/>
      <c r="G3" s="141"/>
      <c r="H3" s="141"/>
      <c r="I3" s="141"/>
      <c r="J3" s="141"/>
      <c r="K3" s="141"/>
      <c r="L3" s="141"/>
      <c r="M3" s="141"/>
      <c r="N3" s="141"/>
      <c r="O3" s="141"/>
      <c r="P3" s="141"/>
      <c r="Q3" s="141"/>
      <c r="R3" s="141"/>
      <c r="S3" s="141"/>
      <c r="T3" s="35"/>
      <c r="U3" s="35"/>
      <c r="V3" s="35"/>
      <c r="W3" s="35"/>
      <c r="X3" s="35"/>
      <c r="Y3" s="35"/>
      <c r="Z3" s="35"/>
      <c r="AA3" s="35"/>
      <c r="AB3" s="35"/>
      <c r="AC3" s="35"/>
      <c r="AD3" s="35"/>
      <c r="AE3" s="35"/>
      <c r="AF3" s="35"/>
      <c r="AG3" s="35"/>
      <c r="AH3" s="35"/>
      <c r="AI3" s="35"/>
      <c r="AJ3" s="35"/>
      <c r="AK3" s="35"/>
      <c r="AL3" s="35"/>
      <c r="AM3" s="135"/>
      <c r="AN3" s="135"/>
      <c r="AO3" s="25"/>
      <c r="AP3" s="25"/>
      <c r="AQ3" s="25"/>
      <c r="AR3" s="25"/>
      <c r="AS3" s="25"/>
      <c r="AT3" s="25"/>
    </row>
    <row r="4" spans="1:46" ht="18.75" x14ac:dyDescent="0.3">
      <c r="A4" s="35"/>
      <c r="B4" s="35"/>
      <c r="C4" s="142" t="s">
        <v>174</v>
      </c>
      <c r="D4" s="35"/>
      <c r="E4" s="35"/>
      <c r="F4" s="35"/>
      <c r="G4" s="35"/>
      <c r="H4" s="35"/>
      <c r="I4" s="35"/>
      <c r="J4" s="35"/>
      <c r="K4" s="142" t="s">
        <v>175</v>
      </c>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135"/>
      <c r="AN4" s="135"/>
      <c r="AO4" s="25"/>
      <c r="AP4" s="25"/>
      <c r="AQ4" s="25"/>
      <c r="AR4" s="25"/>
      <c r="AS4" s="25"/>
      <c r="AT4" s="25"/>
    </row>
    <row r="5" spans="1:46"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135"/>
      <c r="AN5" s="135"/>
      <c r="AO5" s="25"/>
      <c r="AP5" s="25"/>
      <c r="AQ5" s="25"/>
      <c r="AR5" s="25"/>
      <c r="AS5" s="25"/>
      <c r="AT5" s="25"/>
    </row>
    <row r="6" spans="1:46" x14ac:dyDescent="0.25">
      <c r="A6" s="35"/>
      <c r="B6" s="36"/>
      <c r="C6" s="143" t="s">
        <v>176</v>
      </c>
      <c r="D6" s="144"/>
      <c r="E6" s="144"/>
      <c r="F6" s="144"/>
      <c r="G6" s="144"/>
      <c r="H6" s="144"/>
      <c r="I6" s="144"/>
      <c r="J6" s="144"/>
      <c r="K6" s="39"/>
      <c r="L6" s="39"/>
      <c r="M6" s="30">
        <v>1</v>
      </c>
      <c r="N6" s="30"/>
      <c r="O6" s="30">
        <v>2</v>
      </c>
      <c r="P6" s="30"/>
      <c r="Q6" s="30">
        <v>3</v>
      </c>
      <c r="R6" s="30"/>
      <c r="S6" s="30">
        <v>4</v>
      </c>
      <c r="T6" s="30"/>
      <c r="U6" s="30">
        <v>5</v>
      </c>
      <c r="V6" s="30"/>
      <c r="W6" s="30">
        <v>6</v>
      </c>
      <c r="X6" s="31"/>
      <c r="Y6" s="31">
        <v>7</v>
      </c>
      <c r="Z6" s="31"/>
      <c r="AA6" s="31">
        <v>8</v>
      </c>
      <c r="AB6" s="31"/>
      <c r="AC6" s="31">
        <v>9</v>
      </c>
      <c r="AD6" s="31"/>
      <c r="AE6" s="31">
        <v>10</v>
      </c>
      <c r="AF6" s="31"/>
      <c r="AG6" s="31">
        <v>11</v>
      </c>
      <c r="AH6" s="31"/>
      <c r="AI6" s="31">
        <v>12</v>
      </c>
      <c r="AJ6" s="31"/>
      <c r="AK6" s="31">
        <v>13</v>
      </c>
      <c r="AL6" s="31"/>
      <c r="AM6" s="31">
        <v>14</v>
      </c>
      <c r="AN6" s="31"/>
      <c r="AO6" s="31">
        <v>15</v>
      </c>
      <c r="AP6" s="25"/>
      <c r="AQ6" s="25"/>
      <c r="AR6" s="25"/>
      <c r="AS6" s="25"/>
      <c r="AT6" s="25"/>
    </row>
    <row r="7" spans="1:46" x14ac:dyDescent="0.25">
      <c r="A7" s="35"/>
      <c r="B7" s="36"/>
      <c r="C7" s="145" t="s">
        <v>144</v>
      </c>
      <c r="D7" s="36"/>
      <c r="E7" s="36"/>
      <c r="F7" s="36"/>
      <c r="G7" s="36"/>
      <c r="H7" s="36"/>
      <c r="I7" s="36"/>
      <c r="J7" s="36"/>
      <c r="K7" s="25"/>
      <c r="L7" s="25"/>
      <c r="M7" s="32"/>
      <c r="N7" s="33"/>
      <c r="O7" s="32"/>
      <c r="P7" s="33"/>
      <c r="Q7" s="32"/>
      <c r="R7" s="33"/>
      <c r="S7" s="32"/>
      <c r="T7" s="33"/>
      <c r="U7" s="32"/>
      <c r="V7" s="33"/>
      <c r="W7" s="32"/>
      <c r="X7" s="34"/>
      <c r="Y7" s="32"/>
      <c r="Z7" s="34"/>
      <c r="AA7" s="32"/>
      <c r="AB7" s="34"/>
      <c r="AC7" s="32"/>
      <c r="AD7" s="34"/>
      <c r="AE7" s="32"/>
      <c r="AF7" s="34"/>
      <c r="AG7" s="32"/>
      <c r="AH7" s="34"/>
      <c r="AI7" s="32"/>
      <c r="AJ7" s="34"/>
      <c r="AK7" s="32"/>
      <c r="AL7" s="34"/>
      <c r="AM7" s="32"/>
      <c r="AN7" s="34"/>
      <c r="AO7" s="32"/>
      <c r="AP7" s="25"/>
      <c r="AQ7" s="25"/>
      <c r="AR7" s="25"/>
      <c r="AS7" s="25"/>
      <c r="AT7" s="25"/>
    </row>
    <row r="8" spans="1:46" x14ac:dyDescent="0.25">
      <c r="A8" s="35"/>
      <c r="B8" s="36"/>
      <c r="C8" s="145" t="s">
        <v>145</v>
      </c>
      <c r="D8" s="36"/>
      <c r="E8" s="36"/>
      <c r="F8" s="36"/>
      <c r="G8" s="36"/>
      <c r="H8" s="36"/>
      <c r="I8" s="36"/>
      <c r="J8" s="36"/>
      <c r="K8" s="25"/>
      <c r="L8" s="25"/>
      <c r="M8" s="32"/>
      <c r="N8" s="33"/>
      <c r="O8" s="32"/>
      <c r="P8" s="33"/>
      <c r="Q8" s="32"/>
      <c r="R8" s="33"/>
      <c r="S8" s="32"/>
      <c r="T8" s="33"/>
      <c r="U8" s="32"/>
      <c r="V8" s="33"/>
      <c r="W8" s="32"/>
      <c r="X8" s="34"/>
      <c r="Y8" s="32"/>
      <c r="Z8" s="34"/>
      <c r="AA8" s="32"/>
      <c r="AB8" s="34"/>
      <c r="AC8" s="32"/>
      <c r="AD8" s="34"/>
      <c r="AE8" s="32"/>
      <c r="AF8" s="34"/>
      <c r="AG8" s="32"/>
      <c r="AH8" s="34"/>
      <c r="AI8" s="32"/>
      <c r="AJ8" s="34"/>
      <c r="AK8" s="32"/>
      <c r="AL8" s="34"/>
      <c r="AM8" s="32"/>
      <c r="AN8" s="34"/>
      <c r="AO8" s="32"/>
      <c r="AP8" s="25"/>
      <c r="AQ8" s="25"/>
      <c r="AR8" s="25"/>
      <c r="AS8" s="25"/>
      <c r="AT8" s="25"/>
    </row>
    <row r="9" spans="1:46" x14ac:dyDescent="0.25">
      <c r="A9" s="35"/>
      <c r="B9" s="36"/>
      <c r="C9" s="145" t="s">
        <v>146</v>
      </c>
      <c r="D9" s="36"/>
      <c r="E9" s="36"/>
      <c r="F9" s="36"/>
      <c r="G9" s="36"/>
      <c r="H9" s="36"/>
      <c r="I9" s="36"/>
      <c r="J9" s="36"/>
      <c r="K9" s="25"/>
      <c r="L9" s="25"/>
      <c r="M9" s="32"/>
      <c r="N9" s="33"/>
      <c r="O9" s="32"/>
      <c r="P9" s="33"/>
      <c r="Q9" s="32"/>
      <c r="R9" s="33"/>
      <c r="S9" s="32"/>
      <c r="T9" s="33"/>
      <c r="U9" s="32"/>
      <c r="V9" s="33"/>
      <c r="W9" s="32"/>
      <c r="X9" s="34"/>
      <c r="Y9" s="32"/>
      <c r="Z9" s="34"/>
      <c r="AA9" s="32"/>
      <c r="AB9" s="34"/>
      <c r="AC9" s="32"/>
      <c r="AD9" s="34"/>
      <c r="AE9" s="32"/>
      <c r="AF9" s="34"/>
      <c r="AG9" s="32"/>
      <c r="AH9" s="34"/>
      <c r="AI9" s="32"/>
      <c r="AJ9" s="34"/>
      <c r="AK9" s="32"/>
      <c r="AL9" s="34"/>
      <c r="AM9" s="32"/>
      <c r="AN9" s="34"/>
      <c r="AO9" s="32"/>
      <c r="AP9" s="25"/>
      <c r="AQ9" s="25"/>
      <c r="AR9" s="25"/>
      <c r="AS9" s="25"/>
      <c r="AT9" s="25"/>
    </row>
    <row r="10" spans="1:46" x14ac:dyDescent="0.25">
      <c r="A10" s="35"/>
      <c r="B10" s="36"/>
      <c r="C10" s="145" t="s">
        <v>481</v>
      </c>
      <c r="D10" s="36"/>
      <c r="E10" s="36"/>
      <c r="F10" s="36"/>
      <c r="G10" s="36"/>
      <c r="H10" s="36"/>
      <c r="I10" s="36"/>
      <c r="J10" s="36"/>
      <c r="K10" s="25"/>
      <c r="L10" s="25"/>
      <c r="M10" s="32"/>
      <c r="N10" s="33"/>
      <c r="O10" s="32"/>
      <c r="P10" s="33"/>
      <c r="Q10" s="32"/>
      <c r="R10" s="33"/>
      <c r="S10" s="32"/>
      <c r="T10" s="33"/>
      <c r="U10" s="32"/>
      <c r="V10" s="33"/>
      <c r="W10" s="32"/>
      <c r="X10" s="34"/>
      <c r="Y10" s="32"/>
      <c r="Z10" s="34"/>
      <c r="AA10" s="32"/>
      <c r="AB10" s="34"/>
      <c r="AC10" s="32"/>
      <c r="AD10" s="34"/>
      <c r="AE10" s="32"/>
      <c r="AF10" s="34"/>
      <c r="AG10" s="32"/>
      <c r="AH10" s="34"/>
      <c r="AI10" s="32"/>
      <c r="AJ10" s="34"/>
      <c r="AK10" s="32"/>
      <c r="AL10" s="34"/>
      <c r="AM10" s="32"/>
      <c r="AN10" s="34"/>
      <c r="AO10" s="32"/>
      <c r="AP10" s="25"/>
      <c r="AQ10" s="25"/>
      <c r="AR10" s="25"/>
      <c r="AS10" s="25"/>
      <c r="AT10" s="25"/>
    </row>
    <row r="11" spans="1:46" x14ac:dyDescent="0.25">
      <c r="A11" s="36"/>
      <c r="B11" s="36"/>
      <c r="C11" s="145" t="s">
        <v>147</v>
      </c>
      <c r="D11" s="36"/>
      <c r="E11" s="36"/>
      <c r="F11" s="36"/>
      <c r="G11" s="36"/>
      <c r="H11" s="36"/>
      <c r="I11" s="36"/>
      <c r="J11" s="36"/>
      <c r="K11" s="25"/>
      <c r="L11" s="25"/>
      <c r="M11" s="32"/>
      <c r="N11" s="33"/>
      <c r="O11" s="32"/>
      <c r="P11" s="33"/>
      <c r="Q11" s="32"/>
      <c r="R11" s="33"/>
      <c r="S11" s="32"/>
      <c r="T11" s="33"/>
      <c r="U11" s="32"/>
      <c r="V11" s="33"/>
      <c r="W11" s="32"/>
      <c r="X11" s="34"/>
      <c r="Y11" s="32"/>
      <c r="Z11" s="34"/>
      <c r="AA11" s="32"/>
      <c r="AB11" s="34"/>
      <c r="AC11" s="32"/>
      <c r="AD11" s="34"/>
      <c r="AE11" s="32"/>
      <c r="AF11" s="34"/>
      <c r="AG11" s="32"/>
      <c r="AH11" s="34"/>
      <c r="AI11" s="32"/>
      <c r="AJ11" s="34"/>
      <c r="AK11" s="32"/>
      <c r="AL11" s="34"/>
      <c r="AM11" s="32"/>
      <c r="AN11" s="34"/>
      <c r="AO11" s="32"/>
      <c r="AP11" s="25"/>
      <c r="AQ11" s="25"/>
      <c r="AR11" s="25"/>
      <c r="AS11" s="25"/>
      <c r="AT11" s="25"/>
    </row>
    <row r="12" spans="1:46" x14ac:dyDescent="0.25">
      <c r="A12" s="36"/>
      <c r="B12" s="36"/>
      <c r="C12" s="36"/>
      <c r="D12" s="36"/>
      <c r="E12" s="36"/>
      <c r="F12" s="36"/>
      <c r="G12" s="36"/>
      <c r="H12" s="36"/>
      <c r="I12" s="36"/>
      <c r="J12" s="36"/>
      <c r="K12" s="25"/>
      <c r="L12" s="25"/>
      <c r="M12" s="33"/>
      <c r="N12" s="33"/>
      <c r="O12" s="33"/>
      <c r="P12" s="33"/>
      <c r="Q12" s="33"/>
      <c r="R12" s="33"/>
      <c r="S12" s="33"/>
      <c r="T12" s="33"/>
      <c r="U12" s="33"/>
      <c r="V12" s="33"/>
      <c r="W12" s="33"/>
      <c r="X12" s="34"/>
      <c r="Y12" s="33"/>
      <c r="Z12" s="34"/>
      <c r="AA12" s="33"/>
      <c r="AB12" s="34"/>
      <c r="AC12" s="33"/>
      <c r="AD12" s="34"/>
      <c r="AE12" s="33"/>
      <c r="AF12" s="34"/>
      <c r="AG12" s="33"/>
      <c r="AH12" s="34"/>
      <c r="AI12" s="33"/>
      <c r="AJ12" s="34"/>
      <c r="AK12" s="33"/>
      <c r="AL12" s="34"/>
      <c r="AM12" s="33"/>
      <c r="AN12" s="34"/>
      <c r="AO12" s="33"/>
      <c r="AP12" s="25"/>
      <c r="AQ12" s="25"/>
      <c r="AR12" s="25"/>
      <c r="AS12" s="25"/>
      <c r="AT12" s="25"/>
    </row>
    <row r="13" spans="1:46" x14ac:dyDescent="0.25">
      <c r="A13" s="36"/>
      <c r="B13" s="36"/>
      <c r="C13" s="144" t="s">
        <v>177</v>
      </c>
      <c r="D13" s="146"/>
      <c r="E13" s="146"/>
      <c r="F13" s="146"/>
      <c r="G13" s="146"/>
      <c r="H13" s="146"/>
      <c r="I13" s="146"/>
      <c r="J13" s="144"/>
      <c r="K13" s="39"/>
      <c r="L13" s="39"/>
      <c r="M13" s="30">
        <v>1</v>
      </c>
      <c r="N13" s="30"/>
      <c r="O13" s="30">
        <v>2</v>
      </c>
      <c r="P13" s="30"/>
      <c r="Q13" s="30">
        <v>3</v>
      </c>
      <c r="R13" s="30"/>
      <c r="S13" s="30">
        <v>4</v>
      </c>
      <c r="T13" s="30"/>
      <c r="U13" s="30">
        <v>5</v>
      </c>
      <c r="V13" s="30"/>
      <c r="W13" s="30">
        <v>6</v>
      </c>
      <c r="X13" s="31"/>
      <c r="Y13" s="31">
        <v>7</v>
      </c>
      <c r="Z13" s="31"/>
      <c r="AA13" s="31">
        <v>8</v>
      </c>
      <c r="AB13" s="31"/>
      <c r="AC13" s="31">
        <v>9</v>
      </c>
      <c r="AD13" s="31"/>
      <c r="AE13" s="31">
        <v>10</v>
      </c>
      <c r="AF13" s="31"/>
      <c r="AG13" s="31">
        <v>11</v>
      </c>
      <c r="AH13" s="31"/>
      <c r="AI13" s="31">
        <v>12</v>
      </c>
      <c r="AJ13" s="31"/>
      <c r="AK13" s="31">
        <v>13</v>
      </c>
      <c r="AL13" s="31"/>
      <c r="AM13" s="31">
        <v>14</v>
      </c>
      <c r="AN13" s="31"/>
      <c r="AO13" s="31">
        <v>15</v>
      </c>
      <c r="AP13" s="25"/>
      <c r="AQ13" s="25"/>
      <c r="AR13" s="25"/>
      <c r="AS13" s="25"/>
      <c r="AT13" s="25"/>
    </row>
    <row r="14" spans="1:46" x14ac:dyDescent="0.25">
      <c r="A14" s="36"/>
      <c r="B14" s="36"/>
      <c r="C14" s="145" t="s">
        <v>149</v>
      </c>
      <c r="D14" s="36"/>
      <c r="E14" s="36"/>
      <c r="F14" s="36"/>
      <c r="G14" s="36"/>
      <c r="H14" s="36"/>
      <c r="I14" s="36"/>
      <c r="J14" s="36"/>
      <c r="K14" s="25"/>
      <c r="L14" s="25"/>
      <c r="M14" s="19"/>
      <c r="N14" s="20"/>
      <c r="O14" s="19"/>
      <c r="P14" s="20"/>
      <c r="Q14" s="19"/>
      <c r="R14" s="20"/>
      <c r="S14" s="19"/>
      <c r="T14" s="20"/>
      <c r="U14" s="19"/>
      <c r="V14" s="20"/>
      <c r="W14" s="19"/>
      <c r="X14" s="22"/>
      <c r="Y14" s="19"/>
      <c r="Z14" s="22"/>
      <c r="AA14" s="19"/>
      <c r="AB14" s="22"/>
      <c r="AC14" s="19"/>
      <c r="AD14" s="22"/>
      <c r="AE14" s="19"/>
      <c r="AF14" s="22"/>
      <c r="AG14" s="19"/>
      <c r="AH14" s="22"/>
      <c r="AI14" s="19"/>
      <c r="AJ14" s="22"/>
      <c r="AK14" s="19"/>
      <c r="AL14" s="22"/>
      <c r="AM14" s="19"/>
      <c r="AN14" s="22"/>
      <c r="AO14" s="19"/>
      <c r="AP14" s="25"/>
      <c r="AQ14" s="25"/>
      <c r="AR14" s="25"/>
      <c r="AS14" s="25"/>
      <c r="AT14" s="25"/>
    </row>
    <row r="15" spans="1:46" x14ac:dyDescent="0.25">
      <c r="A15" s="36"/>
      <c r="B15" s="36"/>
      <c r="C15" s="36"/>
      <c r="D15" s="36"/>
      <c r="E15" s="36"/>
      <c r="F15" s="36"/>
      <c r="G15" s="36"/>
      <c r="H15" s="36"/>
      <c r="I15" s="36"/>
      <c r="J15" s="36"/>
      <c r="K15" s="25"/>
      <c r="L15" s="25"/>
      <c r="M15" s="33"/>
      <c r="N15" s="33"/>
      <c r="O15" s="33"/>
      <c r="P15" s="33"/>
      <c r="Q15" s="33"/>
      <c r="R15" s="33"/>
      <c r="S15" s="33"/>
      <c r="T15" s="33"/>
      <c r="U15" s="33"/>
      <c r="V15" s="33"/>
      <c r="W15" s="33"/>
      <c r="X15" s="34"/>
      <c r="Y15" s="33"/>
      <c r="Z15" s="34"/>
      <c r="AA15" s="33"/>
      <c r="AB15" s="34"/>
      <c r="AC15" s="33"/>
      <c r="AD15" s="34"/>
      <c r="AE15" s="33"/>
      <c r="AF15" s="34"/>
      <c r="AG15" s="33"/>
      <c r="AH15" s="34"/>
      <c r="AI15" s="33"/>
      <c r="AJ15" s="34"/>
      <c r="AK15" s="33"/>
      <c r="AL15" s="34"/>
      <c r="AM15" s="33"/>
      <c r="AN15" s="34"/>
      <c r="AO15" s="33"/>
      <c r="AP15" s="25"/>
      <c r="AQ15" s="25"/>
      <c r="AR15" s="25"/>
      <c r="AS15" s="25"/>
      <c r="AT15" s="25"/>
    </row>
    <row r="16" spans="1:46" x14ac:dyDescent="0.25">
      <c r="A16" s="36"/>
      <c r="B16" s="36"/>
      <c r="C16" s="144" t="s">
        <v>178</v>
      </c>
      <c r="D16" s="146"/>
      <c r="E16" s="146"/>
      <c r="F16" s="146"/>
      <c r="G16" s="146"/>
      <c r="H16" s="146"/>
      <c r="I16" s="146"/>
      <c r="J16" s="144"/>
      <c r="K16" s="39"/>
      <c r="L16" s="39"/>
      <c r="M16" s="30">
        <v>1</v>
      </c>
      <c r="N16" s="30"/>
      <c r="O16" s="30">
        <v>2</v>
      </c>
      <c r="P16" s="30"/>
      <c r="Q16" s="30">
        <v>3</v>
      </c>
      <c r="R16" s="30"/>
      <c r="S16" s="30">
        <v>4</v>
      </c>
      <c r="T16" s="30"/>
      <c r="U16" s="30">
        <v>5</v>
      </c>
      <c r="V16" s="30"/>
      <c r="W16" s="30">
        <v>6</v>
      </c>
      <c r="X16" s="31"/>
      <c r="Y16" s="31">
        <v>7</v>
      </c>
      <c r="Z16" s="31"/>
      <c r="AA16" s="31">
        <v>8</v>
      </c>
      <c r="AB16" s="31"/>
      <c r="AC16" s="31">
        <v>9</v>
      </c>
      <c r="AD16" s="31"/>
      <c r="AE16" s="31">
        <v>10</v>
      </c>
      <c r="AF16" s="31"/>
      <c r="AG16" s="31">
        <v>11</v>
      </c>
      <c r="AH16" s="31"/>
      <c r="AI16" s="31">
        <v>12</v>
      </c>
      <c r="AJ16" s="31"/>
      <c r="AK16" s="31">
        <v>13</v>
      </c>
      <c r="AL16" s="31"/>
      <c r="AM16" s="31">
        <v>14</v>
      </c>
      <c r="AN16" s="31"/>
      <c r="AO16" s="31">
        <v>15</v>
      </c>
      <c r="AP16" s="25"/>
      <c r="AQ16" s="25"/>
      <c r="AR16" s="25"/>
      <c r="AS16" s="25"/>
      <c r="AT16" s="25"/>
    </row>
    <row r="17" spans="1:46" x14ac:dyDescent="0.25">
      <c r="A17" s="36"/>
      <c r="B17" s="36"/>
      <c r="C17" s="145" t="s">
        <v>151</v>
      </c>
      <c r="D17" s="36"/>
      <c r="E17" s="36"/>
      <c r="F17" s="36"/>
      <c r="G17" s="36"/>
      <c r="H17" s="36"/>
      <c r="I17" s="36"/>
      <c r="J17" s="36"/>
      <c r="K17" s="25"/>
      <c r="L17" s="25"/>
      <c r="M17" s="32"/>
      <c r="N17" s="33"/>
      <c r="O17" s="32"/>
      <c r="P17" s="33"/>
      <c r="Q17" s="32"/>
      <c r="R17" s="33"/>
      <c r="S17" s="32"/>
      <c r="T17" s="33"/>
      <c r="U17" s="32"/>
      <c r="V17" s="33"/>
      <c r="W17" s="32"/>
      <c r="X17" s="34"/>
      <c r="Y17" s="32"/>
      <c r="Z17" s="34"/>
      <c r="AA17" s="32"/>
      <c r="AB17" s="34"/>
      <c r="AC17" s="32"/>
      <c r="AD17" s="34"/>
      <c r="AE17" s="32"/>
      <c r="AF17" s="34"/>
      <c r="AG17" s="32"/>
      <c r="AH17" s="34"/>
      <c r="AI17" s="32"/>
      <c r="AJ17" s="34"/>
      <c r="AK17" s="32"/>
      <c r="AL17" s="34"/>
      <c r="AM17" s="32"/>
      <c r="AN17" s="34"/>
      <c r="AO17" s="32"/>
      <c r="AP17" s="25"/>
      <c r="AQ17" s="25"/>
      <c r="AR17" s="25"/>
      <c r="AS17" s="25"/>
      <c r="AT17" s="25"/>
    </row>
    <row r="18" spans="1:46" x14ac:dyDescent="0.25">
      <c r="A18" s="36"/>
      <c r="B18" s="36"/>
      <c r="C18" s="145" t="s">
        <v>152</v>
      </c>
      <c r="D18" s="36"/>
      <c r="E18" s="36"/>
      <c r="F18" s="36"/>
      <c r="G18" s="36"/>
      <c r="H18" s="36"/>
      <c r="I18" s="36"/>
      <c r="J18" s="36"/>
      <c r="K18" s="25"/>
      <c r="L18" s="25"/>
      <c r="M18" s="32"/>
      <c r="N18" s="33"/>
      <c r="O18" s="32"/>
      <c r="P18" s="33"/>
      <c r="Q18" s="32"/>
      <c r="R18" s="33"/>
      <c r="S18" s="32"/>
      <c r="T18" s="33"/>
      <c r="U18" s="32"/>
      <c r="V18" s="33"/>
      <c r="W18" s="32"/>
      <c r="X18" s="34"/>
      <c r="Y18" s="32"/>
      <c r="Z18" s="34"/>
      <c r="AA18" s="32"/>
      <c r="AB18" s="34"/>
      <c r="AC18" s="32"/>
      <c r="AD18" s="34"/>
      <c r="AE18" s="32"/>
      <c r="AF18" s="34"/>
      <c r="AG18" s="32"/>
      <c r="AH18" s="34"/>
      <c r="AI18" s="32"/>
      <c r="AJ18" s="34"/>
      <c r="AK18" s="32"/>
      <c r="AL18" s="34"/>
      <c r="AM18" s="32"/>
      <c r="AN18" s="34"/>
      <c r="AO18" s="32"/>
      <c r="AP18" s="25"/>
      <c r="AQ18" s="25"/>
      <c r="AR18" s="25"/>
      <c r="AS18" s="25"/>
      <c r="AT18" s="25"/>
    </row>
    <row r="19" spans="1:46" x14ac:dyDescent="0.25">
      <c r="A19" s="36"/>
      <c r="B19" s="36"/>
      <c r="C19" s="145" t="s">
        <v>153</v>
      </c>
      <c r="D19" s="36"/>
      <c r="E19" s="36"/>
      <c r="F19" s="36"/>
      <c r="G19" s="36"/>
      <c r="H19" s="36"/>
      <c r="I19" s="36"/>
      <c r="J19" s="36"/>
      <c r="K19" s="25"/>
      <c r="L19" s="25"/>
      <c r="M19" s="32"/>
      <c r="N19" s="33"/>
      <c r="O19" s="32"/>
      <c r="P19" s="33"/>
      <c r="Q19" s="32"/>
      <c r="R19" s="33"/>
      <c r="S19" s="32"/>
      <c r="T19" s="33"/>
      <c r="U19" s="32"/>
      <c r="V19" s="33"/>
      <c r="W19" s="32"/>
      <c r="X19" s="34"/>
      <c r="Y19" s="32"/>
      <c r="Z19" s="34"/>
      <c r="AA19" s="32"/>
      <c r="AB19" s="34"/>
      <c r="AC19" s="32"/>
      <c r="AD19" s="34"/>
      <c r="AE19" s="32"/>
      <c r="AF19" s="34"/>
      <c r="AG19" s="32"/>
      <c r="AH19" s="34"/>
      <c r="AI19" s="32"/>
      <c r="AJ19" s="34"/>
      <c r="AK19" s="32"/>
      <c r="AL19" s="34"/>
      <c r="AM19" s="32"/>
      <c r="AN19" s="34"/>
      <c r="AO19" s="32"/>
      <c r="AP19" s="25"/>
      <c r="AQ19" s="25"/>
      <c r="AR19" s="25"/>
      <c r="AS19" s="25"/>
      <c r="AT19" s="25"/>
    </row>
    <row r="20" spans="1:46" x14ac:dyDescent="0.25">
      <c r="A20" s="36"/>
      <c r="B20" s="36"/>
      <c r="C20" s="36"/>
      <c r="D20" s="36"/>
      <c r="E20" s="36"/>
      <c r="F20" s="36"/>
      <c r="G20" s="36"/>
      <c r="H20" s="36"/>
      <c r="I20" s="36"/>
      <c r="J20" s="36"/>
      <c r="K20" s="25"/>
      <c r="L20" s="25"/>
      <c r="M20" s="33"/>
      <c r="N20" s="33"/>
      <c r="O20" s="33"/>
      <c r="P20" s="33"/>
      <c r="Q20" s="33"/>
      <c r="R20" s="33"/>
      <c r="S20" s="33"/>
      <c r="T20" s="33"/>
      <c r="U20" s="33"/>
      <c r="V20" s="33"/>
      <c r="W20" s="33"/>
      <c r="X20" s="34"/>
      <c r="Y20" s="33"/>
      <c r="Z20" s="34"/>
      <c r="AA20" s="33"/>
      <c r="AB20" s="34"/>
      <c r="AC20" s="33"/>
      <c r="AD20" s="34"/>
      <c r="AE20" s="33"/>
      <c r="AF20" s="34"/>
      <c r="AG20" s="33"/>
      <c r="AH20" s="34"/>
      <c r="AI20" s="33"/>
      <c r="AJ20" s="34"/>
      <c r="AK20" s="33"/>
      <c r="AL20" s="34"/>
      <c r="AM20" s="33"/>
      <c r="AN20" s="34"/>
      <c r="AO20" s="33"/>
      <c r="AP20" s="25"/>
      <c r="AQ20" s="25"/>
      <c r="AR20" s="25"/>
      <c r="AS20" s="25"/>
      <c r="AT20" s="25"/>
    </row>
    <row r="21" spans="1:46" x14ac:dyDescent="0.25">
      <c r="A21" s="36"/>
      <c r="B21" s="36"/>
      <c r="C21" s="144" t="s">
        <v>179</v>
      </c>
      <c r="D21" s="146"/>
      <c r="E21" s="146"/>
      <c r="F21" s="146"/>
      <c r="G21" s="146"/>
      <c r="H21" s="146"/>
      <c r="I21" s="146"/>
      <c r="J21" s="144"/>
      <c r="K21" s="39"/>
      <c r="L21" s="39"/>
      <c r="M21" s="30">
        <v>1</v>
      </c>
      <c r="N21" s="30"/>
      <c r="O21" s="30">
        <v>2</v>
      </c>
      <c r="P21" s="30"/>
      <c r="Q21" s="30">
        <v>3</v>
      </c>
      <c r="R21" s="30"/>
      <c r="S21" s="30">
        <v>4</v>
      </c>
      <c r="T21" s="30"/>
      <c r="U21" s="30">
        <v>5</v>
      </c>
      <c r="V21" s="30"/>
      <c r="W21" s="30">
        <v>6</v>
      </c>
      <c r="X21" s="31"/>
      <c r="Y21" s="31">
        <v>7</v>
      </c>
      <c r="Z21" s="31"/>
      <c r="AA21" s="31">
        <v>8</v>
      </c>
      <c r="AB21" s="31"/>
      <c r="AC21" s="31">
        <v>9</v>
      </c>
      <c r="AD21" s="31"/>
      <c r="AE21" s="31">
        <v>10</v>
      </c>
      <c r="AF21" s="31"/>
      <c r="AG21" s="31">
        <v>11</v>
      </c>
      <c r="AH21" s="31"/>
      <c r="AI21" s="31">
        <v>12</v>
      </c>
      <c r="AJ21" s="31"/>
      <c r="AK21" s="31">
        <v>13</v>
      </c>
      <c r="AL21" s="31"/>
      <c r="AM21" s="31">
        <v>14</v>
      </c>
      <c r="AN21" s="31"/>
      <c r="AO21" s="31">
        <v>15</v>
      </c>
      <c r="AP21" s="25"/>
      <c r="AQ21" s="25"/>
      <c r="AR21" s="25"/>
      <c r="AS21" s="25"/>
      <c r="AT21" s="25"/>
    </row>
    <row r="22" spans="1:46" x14ac:dyDescent="0.25">
      <c r="A22" s="36"/>
      <c r="B22" s="36"/>
      <c r="C22" s="145" t="s">
        <v>155</v>
      </c>
      <c r="D22" s="36"/>
      <c r="E22" s="36"/>
      <c r="F22" s="36"/>
      <c r="G22" s="36"/>
      <c r="H22" s="36"/>
      <c r="I22" s="36"/>
      <c r="J22" s="36"/>
      <c r="K22" s="25"/>
      <c r="L22" s="25"/>
      <c r="M22" s="32"/>
      <c r="N22" s="33"/>
      <c r="O22" s="32"/>
      <c r="P22" s="33"/>
      <c r="Q22" s="32"/>
      <c r="R22" s="33"/>
      <c r="S22" s="32"/>
      <c r="T22" s="33"/>
      <c r="U22" s="32"/>
      <c r="V22" s="33"/>
      <c r="W22" s="32"/>
      <c r="X22" s="34"/>
      <c r="Y22" s="32"/>
      <c r="Z22" s="34"/>
      <c r="AA22" s="32"/>
      <c r="AB22" s="34"/>
      <c r="AC22" s="32"/>
      <c r="AD22" s="34"/>
      <c r="AE22" s="32"/>
      <c r="AF22" s="34"/>
      <c r="AG22" s="32"/>
      <c r="AH22" s="34"/>
      <c r="AI22" s="32"/>
      <c r="AJ22" s="34"/>
      <c r="AK22" s="32"/>
      <c r="AL22" s="34"/>
      <c r="AM22" s="32"/>
      <c r="AN22" s="34"/>
      <c r="AO22" s="32"/>
      <c r="AP22" s="25"/>
      <c r="AQ22" s="25"/>
      <c r="AR22" s="25"/>
      <c r="AS22" s="25"/>
      <c r="AT22" s="25"/>
    </row>
    <row r="23" spans="1:46" x14ac:dyDescent="0.25">
      <c r="A23" s="36"/>
      <c r="B23" s="36"/>
      <c r="C23" s="145" t="s">
        <v>156</v>
      </c>
      <c r="D23" s="36"/>
      <c r="E23" s="36"/>
      <c r="F23" s="36"/>
      <c r="G23" s="36"/>
      <c r="H23" s="36"/>
      <c r="I23" s="36"/>
      <c r="J23" s="36"/>
      <c r="K23" s="25"/>
      <c r="L23" s="25"/>
      <c r="M23" s="32"/>
      <c r="N23" s="33"/>
      <c r="O23" s="32"/>
      <c r="P23" s="33"/>
      <c r="Q23" s="32"/>
      <c r="R23" s="33"/>
      <c r="S23" s="32"/>
      <c r="T23" s="33"/>
      <c r="U23" s="32"/>
      <c r="V23" s="33"/>
      <c r="W23" s="32"/>
      <c r="X23" s="34"/>
      <c r="Y23" s="32"/>
      <c r="Z23" s="34"/>
      <c r="AA23" s="32"/>
      <c r="AB23" s="34"/>
      <c r="AC23" s="32"/>
      <c r="AD23" s="34"/>
      <c r="AE23" s="32"/>
      <c r="AF23" s="34"/>
      <c r="AG23" s="32"/>
      <c r="AH23" s="34"/>
      <c r="AI23" s="32"/>
      <c r="AJ23" s="34"/>
      <c r="AK23" s="32"/>
      <c r="AL23" s="34"/>
      <c r="AM23" s="32"/>
      <c r="AN23" s="34"/>
      <c r="AO23" s="32"/>
      <c r="AP23" s="25"/>
      <c r="AQ23" s="25"/>
      <c r="AR23" s="25"/>
      <c r="AS23" s="25"/>
      <c r="AT23" s="25"/>
    </row>
    <row r="24" spans="1:46" x14ac:dyDescent="0.25">
      <c r="A24" s="36"/>
      <c r="B24" s="36"/>
      <c r="C24" s="36"/>
      <c r="D24" s="36"/>
      <c r="E24" s="36"/>
      <c r="F24" s="36"/>
      <c r="G24" s="36"/>
      <c r="H24" s="36"/>
      <c r="I24" s="36"/>
      <c r="J24" s="36"/>
      <c r="K24" s="25"/>
      <c r="L24" s="25"/>
      <c r="M24" s="33"/>
      <c r="N24" s="33"/>
      <c r="O24" s="33"/>
      <c r="P24" s="33"/>
      <c r="Q24" s="33"/>
      <c r="R24" s="33"/>
      <c r="S24" s="33"/>
      <c r="T24" s="33"/>
      <c r="U24" s="33"/>
      <c r="V24" s="33"/>
      <c r="W24" s="33"/>
      <c r="X24" s="34"/>
      <c r="Y24" s="34"/>
      <c r="Z24" s="34"/>
      <c r="AA24" s="34"/>
      <c r="AB24" s="34"/>
      <c r="AC24" s="34"/>
      <c r="AD24" s="34"/>
      <c r="AE24" s="34"/>
      <c r="AF24" s="34"/>
      <c r="AG24" s="34"/>
      <c r="AH24" s="34"/>
      <c r="AI24" s="34"/>
      <c r="AJ24" s="34"/>
      <c r="AK24" s="34"/>
      <c r="AL24" s="34"/>
      <c r="AM24" s="34"/>
      <c r="AN24" s="34"/>
      <c r="AO24" s="34"/>
      <c r="AP24" s="25"/>
      <c r="AQ24" s="25"/>
      <c r="AR24" s="25"/>
      <c r="AS24" s="25"/>
      <c r="AT24" s="25"/>
    </row>
    <row r="25" spans="1:46" x14ac:dyDescent="0.25">
      <c r="A25" s="36"/>
      <c r="B25" s="36"/>
      <c r="C25" s="144" t="s">
        <v>180</v>
      </c>
      <c r="D25" s="146"/>
      <c r="E25" s="146"/>
      <c r="F25" s="146"/>
      <c r="G25" s="146"/>
      <c r="H25" s="146"/>
      <c r="I25" s="146"/>
      <c r="J25" s="144"/>
      <c r="K25" s="39"/>
      <c r="L25" s="39"/>
      <c r="M25" s="30">
        <v>1</v>
      </c>
      <c r="N25" s="30"/>
      <c r="O25" s="30">
        <v>2</v>
      </c>
      <c r="P25" s="30"/>
      <c r="Q25" s="30">
        <v>3</v>
      </c>
      <c r="R25" s="30"/>
      <c r="S25" s="30">
        <v>4</v>
      </c>
      <c r="T25" s="30"/>
      <c r="U25" s="30">
        <v>5</v>
      </c>
      <c r="V25" s="30"/>
      <c r="W25" s="30">
        <v>6</v>
      </c>
      <c r="X25" s="31"/>
      <c r="Y25" s="31">
        <v>7</v>
      </c>
      <c r="Z25" s="31"/>
      <c r="AA25" s="31">
        <v>8</v>
      </c>
      <c r="AB25" s="31"/>
      <c r="AC25" s="31">
        <v>9</v>
      </c>
      <c r="AD25" s="31"/>
      <c r="AE25" s="31">
        <v>10</v>
      </c>
      <c r="AF25" s="31"/>
      <c r="AG25" s="31">
        <v>11</v>
      </c>
      <c r="AH25" s="31"/>
      <c r="AI25" s="31">
        <v>12</v>
      </c>
      <c r="AJ25" s="31"/>
      <c r="AK25" s="31">
        <v>13</v>
      </c>
      <c r="AL25" s="31"/>
      <c r="AM25" s="31">
        <v>14</v>
      </c>
      <c r="AN25" s="31"/>
      <c r="AO25" s="31">
        <v>15</v>
      </c>
      <c r="AP25" s="25"/>
      <c r="AQ25" s="25"/>
      <c r="AR25" s="25"/>
      <c r="AS25" s="25"/>
      <c r="AT25" s="25"/>
    </row>
    <row r="26" spans="1:46" x14ac:dyDescent="0.25">
      <c r="A26" s="36"/>
      <c r="B26" s="36"/>
      <c r="C26" s="145" t="s">
        <v>158</v>
      </c>
      <c r="D26" s="36"/>
      <c r="E26" s="36"/>
      <c r="F26" s="36"/>
      <c r="G26" s="36"/>
      <c r="H26" s="36"/>
      <c r="I26" s="36"/>
      <c r="J26" s="36"/>
      <c r="K26" s="25"/>
      <c r="L26" s="25"/>
      <c r="M26" s="32"/>
      <c r="N26" s="33"/>
      <c r="O26" s="32"/>
      <c r="P26" s="33"/>
      <c r="Q26" s="32"/>
      <c r="R26" s="33"/>
      <c r="S26" s="32"/>
      <c r="T26" s="33"/>
      <c r="U26" s="32"/>
      <c r="V26" s="33"/>
      <c r="W26" s="32"/>
      <c r="X26" s="34"/>
      <c r="Y26" s="32"/>
      <c r="Z26" s="34"/>
      <c r="AA26" s="32"/>
      <c r="AB26" s="34"/>
      <c r="AC26" s="32"/>
      <c r="AD26" s="34"/>
      <c r="AE26" s="32"/>
      <c r="AF26" s="34"/>
      <c r="AG26" s="32"/>
      <c r="AH26" s="34"/>
      <c r="AI26" s="32"/>
      <c r="AJ26" s="34"/>
      <c r="AK26" s="32"/>
      <c r="AL26" s="34"/>
      <c r="AM26" s="32"/>
      <c r="AN26" s="34"/>
      <c r="AO26" s="32"/>
      <c r="AP26" s="25"/>
      <c r="AQ26" s="25"/>
      <c r="AR26" s="25"/>
      <c r="AS26" s="25"/>
      <c r="AT26" s="25"/>
    </row>
    <row r="27" spans="1:46" x14ac:dyDescent="0.25">
      <c r="A27" s="35"/>
      <c r="B27" s="35"/>
      <c r="C27" s="35"/>
      <c r="D27" s="35"/>
      <c r="E27" s="35"/>
      <c r="F27" s="35"/>
      <c r="G27" s="35"/>
      <c r="H27" s="35"/>
      <c r="I27" s="35"/>
      <c r="J27" s="35"/>
      <c r="K27" s="25"/>
      <c r="L27" s="2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6"/>
      <c r="AN27" s="35"/>
      <c r="AO27" s="35"/>
      <c r="AP27" s="25"/>
      <c r="AQ27" s="25"/>
      <c r="AR27" s="25"/>
      <c r="AS27" s="25"/>
      <c r="AT27" s="25"/>
    </row>
    <row r="28" spans="1:46" s="167" customFormat="1" x14ac:dyDescent="0.25">
      <c r="A28" s="181"/>
      <c r="B28" s="181"/>
      <c r="C28" s="266"/>
      <c r="D28" s="267"/>
      <c r="E28" s="267"/>
      <c r="F28" s="267"/>
      <c r="G28" s="267"/>
      <c r="H28" s="267"/>
      <c r="I28" s="267"/>
      <c r="J28" s="267"/>
      <c r="K28" s="25"/>
      <c r="L28" s="25"/>
      <c r="M28" s="268"/>
      <c r="N28" s="268"/>
      <c r="O28" s="268"/>
      <c r="P28" s="268"/>
      <c r="Q28" s="268"/>
      <c r="R28" s="268"/>
      <c r="S28" s="268"/>
      <c r="T28" s="268"/>
      <c r="U28" s="268"/>
      <c r="V28" s="268"/>
      <c r="W28" s="268"/>
      <c r="X28" s="269"/>
      <c r="Y28" s="268"/>
      <c r="Z28" s="269"/>
      <c r="AA28" s="268"/>
      <c r="AB28" s="269"/>
      <c r="AC28" s="268"/>
      <c r="AD28" s="269"/>
      <c r="AE28" s="268"/>
      <c r="AF28" s="269"/>
      <c r="AG28" s="268"/>
      <c r="AH28" s="269"/>
      <c r="AI28" s="268"/>
      <c r="AJ28" s="269"/>
      <c r="AK28" s="268"/>
      <c r="AL28" s="269"/>
      <c r="AM28" s="268"/>
      <c r="AN28" s="269"/>
      <c r="AO28" s="268"/>
      <c r="AP28" s="25"/>
      <c r="AQ28" s="25" t="s">
        <v>167</v>
      </c>
      <c r="AR28" s="25"/>
      <c r="AS28" s="25"/>
      <c r="AT28" s="25"/>
    </row>
    <row r="29" spans="1:46" x14ac:dyDescent="0.25">
      <c r="A29" s="35"/>
      <c r="B29" s="35"/>
      <c r="C29" s="35"/>
      <c r="D29" s="35"/>
      <c r="E29" s="35"/>
      <c r="F29" s="35"/>
      <c r="G29" s="35"/>
      <c r="H29" s="35"/>
      <c r="I29" s="35"/>
      <c r="J29" s="35"/>
      <c r="K29" s="25"/>
      <c r="L29" s="2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25"/>
      <c r="AQ29" s="40">
        <f>0.8*AS29</f>
        <v>4</v>
      </c>
      <c r="AR29" s="25" t="s">
        <v>200</v>
      </c>
      <c r="AS29" s="130">
        <f>'Deel 1'!W42</f>
        <v>5</v>
      </c>
      <c r="AT29" s="25"/>
    </row>
    <row r="30" spans="1:46" x14ac:dyDescent="0.25">
      <c r="A30" s="35"/>
      <c r="B30" s="35"/>
      <c r="C30" s="279" t="s">
        <v>487</v>
      </c>
      <c r="D30" s="279"/>
      <c r="E30" s="279"/>
      <c r="F30" s="279"/>
      <c r="G30" s="279"/>
      <c r="H30" s="279"/>
      <c r="I30" s="279"/>
      <c r="J30" s="148"/>
      <c r="K30" s="48"/>
      <c r="L30" s="48"/>
      <c r="M30" s="37">
        <f>COUNTIF(M7:M26, "C")+COUNTIF(M7:M26, "NVT")</f>
        <v>0</v>
      </c>
      <c r="N30" s="37"/>
      <c r="O30" s="37">
        <f t="shared" ref="O30:AO30" si="0">COUNTIF(O7:O26, "C")+COUNTIF(O7:O26, "NVT")</f>
        <v>0</v>
      </c>
      <c r="P30" s="37"/>
      <c r="Q30" s="37">
        <f t="shared" si="0"/>
        <v>0</v>
      </c>
      <c r="R30" s="37"/>
      <c r="S30" s="37">
        <f t="shared" si="0"/>
        <v>0</v>
      </c>
      <c r="T30" s="37"/>
      <c r="U30" s="37">
        <f t="shared" si="0"/>
        <v>0</v>
      </c>
      <c r="V30" s="37"/>
      <c r="W30" s="37">
        <f t="shared" si="0"/>
        <v>0</v>
      </c>
      <c r="X30" s="37"/>
      <c r="Y30" s="37">
        <f t="shared" si="0"/>
        <v>0</v>
      </c>
      <c r="Z30" s="37"/>
      <c r="AA30" s="37">
        <f t="shared" si="0"/>
        <v>0</v>
      </c>
      <c r="AB30" s="37"/>
      <c r="AC30" s="37">
        <f t="shared" si="0"/>
        <v>0</v>
      </c>
      <c r="AD30" s="37"/>
      <c r="AE30" s="37">
        <f t="shared" si="0"/>
        <v>0</v>
      </c>
      <c r="AF30" s="37"/>
      <c r="AG30" s="37">
        <f t="shared" si="0"/>
        <v>0</v>
      </c>
      <c r="AH30" s="37"/>
      <c r="AI30" s="37">
        <f t="shared" si="0"/>
        <v>0</v>
      </c>
      <c r="AJ30" s="37"/>
      <c r="AK30" s="37">
        <f t="shared" si="0"/>
        <v>0</v>
      </c>
      <c r="AL30" s="37"/>
      <c r="AM30" s="37">
        <f t="shared" si="0"/>
        <v>0</v>
      </c>
      <c r="AN30" s="37"/>
      <c r="AO30" s="37">
        <f t="shared" si="0"/>
        <v>0</v>
      </c>
      <c r="AP30" s="133"/>
      <c r="AQ30" s="134">
        <f>COUNTIF(M30:AO30, "32")</f>
        <v>0</v>
      </c>
      <c r="AR30" s="25"/>
      <c r="AS30" s="25"/>
      <c r="AT30" s="25"/>
    </row>
    <row r="31" spans="1:46" x14ac:dyDescent="0.25">
      <c r="A31" s="35"/>
      <c r="B31" s="35"/>
      <c r="C31" s="48" t="s">
        <v>168</v>
      </c>
      <c r="D31" s="48"/>
      <c r="E31" s="48"/>
      <c r="F31" s="48"/>
      <c r="G31" s="48"/>
      <c r="H31" s="48"/>
      <c r="I31" s="48"/>
      <c r="J31" s="48"/>
      <c r="K31" s="48"/>
      <c r="L31" s="48"/>
      <c r="M31" s="29">
        <f>M30/12*100</f>
        <v>0</v>
      </c>
      <c r="N31" s="29"/>
      <c r="O31" s="29">
        <f t="shared" ref="O31:AO31" si="1">O30/12*100</f>
        <v>0</v>
      </c>
      <c r="P31" s="29"/>
      <c r="Q31" s="29">
        <f t="shared" si="1"/>
        <v>0</v>
      </c>
      <c r="R31" s="29"/>
      <c r="S31" s="29">
        <f t="shared" si="1"/>
        <v>0</v>
      </c>
      <c r="T31" s="29"/>
      <c r="U31" s="29">
        <f t="shared" si="1"/>
        <v>0</v>
      </c>
      <c r="V31" s="29"/>
      <c r="W31" s="29">
        <f t="shared" si="1"/>
        <v>0</v>
      </c>
      <c r="X31" s="29"/>
      <c r="Y31" s="29">
        <f t="shared" si="1"/>
        <v>0</v>
      </c>
      <c r="Z31" s="29"/>
      <c r="AA31" s="29">
        <f t="shared" si="1"/>
        <v>0</v>
      </c>
      <c r="AB31" s="29"/>
      <c r="AC31" s="29">
        <f t="shared" si="1"/>
        <v>0</v>
      </c>
      <c r="AD31" s="29"/>
      <c r="AE31" s="29">
        <f t="shared" si="1"/>
        <v>0</v>
      </c>
      <c r="AF31" s="29"/>
      <c r="AG31" s="29">
        <f t="shared" si="1"/>
        <v>0</v>
      </c>
      <c r="AH31" s="29"/>
      <c r="AI31" s="29">
        <f t="shared" si="1"/>
        <v>0</v>
      </c>
      <c r="AJ31" s="29"/>
      <c r="AK31" s="29">
        <f t="shared" si="1"/>
        <v>0</v>
      </c>
      <c r="AL31" s="29"/>
      <c r="AM31" s="29">
        <f t="shared" si="1"/>
        <v>0</v>
      </c>
      <c r="AN31" s="29"/>
      <c r="AO31" s="29">
        <f t="shared" si="1"/>
        <v>0</v>
      </c>
      <c r="AP31" s="133"/>
      <c r="AQ31" s="133"/>
      <c r="AR31" s="25"/>
      <c r="AS31" s="25"/>
      <c r="AT31" s="25"/>
    </row>
    <row r="32" spans="1:46" x14ac:dyDescent="0.25">
      <c r="A32" s="35"/>
      <c r="B32" s="35"/>
      <c r="C32" s="35"/>
      <c r="D32" s="35"/>
      <c r="E32" s="35"/>
      <c r="F32" s="35"/>
      <c r="G32" s="35"/>
      <c r="H32" s="35"/>
      <c r="I32" s="35"/>
      <c r="J32" s="35"/>
      <c r="K32" s="25"/>
      <c r="L32" s="2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135"/>
      <c r="AO32" s="25"/>
      <c r="AP32" s="25"/>
      <c r="AQ32" s="25"/>
      <c r="AR32" s="25"/>
      <c r="AS32" s="25"/>
      <c r="AT32" s="25"/>
    </row>
    <row r="33" spans="1:46" x14ac:dyDescent="0.25">
      <c r="A33" s="35"/>
      <c r="B33" s="35"/>
      <c r="C33" s="35"/>
      <c r="D33" s="35"/>
      <c r="E33" s="35"/>
      <c r="F33" s="35"/>
      <c r="G33" s="35"/>
      <c r="H33" s="35"/>
      <c r="I33" s="35"/>
      <c r="J33" s="35"/>
      <c r="K33" s="25"/>
      <c r="L33" s="25"/>
      <c r="M33" s="35"/>
      <c r="N33" s="35"/>
      <c r="O33" s="35"/>
      <c r="P33" s="35"/>
      <c r="Q33" s="35"/>
      <c r="R33" s="35"/>
      <c r="S33" s="35"/>
      <c r="T33" s="35"/>
      <c r="U33" s="35"/>
      <c r="V33" s="35"/>
      <c r="W33" s="35"/>
      <c r="X33" s="35"/>
      <c r="Y33" s="35"/>
      <c r="Z33" s="35"/>
      <c r="AA33" s="35"/>
      <c r="AB33" s="25"/>
      <c r="AC33" s="25"/>
      <c r="AD33" s="25"/>
      <c r="AE33" s="138" t="s">
        <v>181</v>
      </c>
      <c r="AF33" s="39"/>
      <c r="AG33" s="138"/>
      <c r="AH33" s="138"/>
      <c r="AI33" s="138"/>
      <c r="AJ33" s="138"/>
      <c r="AK33" s="138"/>
      <c r="AL33" s="138"/>
      <c r="AM33" s="138"/>
      <c r="AN33" s="138"/>
      <c r="AO33" s="139" t="s">
        <v>173</v>
      </c>
      <c r="AP33" s="137"/>
      <c r="AQ33" s="25"/>
      <c r="AR33" s="25"/>
      <c r="AS33" s="25"/>
      <c r="AT33" s="25"/>
    </row>
    <row r="34" spans="1:46" ht="18.75" x14ac:dyDescent="0.3">
      <c r="A34" s="35"/>
      <c r="B34" s="35"/>
      <c r="C34" s="142" t="s">
        <v>174</v>
      </c>
      <c r="D34" s="35"/>
      <c r="E34" s="35"/>
      <c r="F34" s="35"/>
      <c r="G34" s="35"/>
      <c r="H34" s="35"/>
      <c r="I34" s="35"/>
      <c r="J34" s="35"/>
      <c r="K34" s="25"/>
      <c r="L34" s="25"/>
      <c r="M34" s="142" t="s">
        <v>488</v>
      </c>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135"/>
      <c r="AO34" s="25"/>
      <c r="AP34" s="25"/>
      <c r="AQ34" s="25"/>
      <c r="AR34" s="25"/>
      <c r="AS34" s="25"/>
      <c r="AT34" s="25"/>
    </row>
    <row r="35" spans="1:46" x14ac:dyDescent="0.25">
      <c r="A35" s="35"/>
      <c r="B35" s="35"/>
      <c r="C35" s="35"/>
      <c r="D35" s="35"/>
      <c r="E35" s="35"/>
      <c r="F35" s="35"/>
      <c r="G35" s="35"/>
      <c r="H35" s="35"/>
      <c r="I35" s="35"/>
      <c r="J35" s="35"/>
      <c r="K35" s="25"/>
      <c r="L35" s="2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135"/>
      <c r="AO35" s="25"/>
      <c r="AP35" s="25"/>
      <c r="AQ35" s="25" t="s">
        <v>167</v>
      </c>
      <c r="AR35" s="25"/>
      <c r="AS35" s="25"/>
      <c r="AT35" s="25"/>
    </row>
    <row r="36" spans="1:46" x14ac:dyDescent="0.25">
      <c r="A36" s="35"/>
      <c r="B36" s="35"/>
      <c r="C36" s="143" t="s">
        <v>488</v>
      </c>
      <c r="D36" s="144"/>
      <c r="E36" s="144"/>
      <c r="F36" s="144"/>
      <c r="G36" s="144"/>
      <c r="H36" s="144"/>
      <c r="I36" s="144"/>
      <c r="J36" s="144"/>
      <c r="K36" s="39"/>
      <c r="L36" s="39"/>
      <c r="M36" s="30">
        <v>1</v>
      </c>
      <c r="N36" s="30"/>
      <c r="O36" s="30">
        <v>2</v>
      </c>
      <c r="P36" s="30"/>
      <c r="Q36" s="30">
        <v>3</v>
      </c>
      <c r="R36" s="30"/>
      <c r="S36" s="30">
        <v>4</v>
      </c>
      <c r="T36" s="30"/>
      <c r="U36" s="30">
        <v>5</v>
      </c>
      <c r="V36" s="30"/>
      <c r="W36" s="30">
        <v>6</v>
      </c>
      <c r="X36" s="31"/>
      <c r="Y36" s="31">
        <v>7</v>
      </c>
      <c r="Z36" s="31"/>
      <c r="AA36" s="31">
        <v>8</v>
      </c>
      <c r="AB36" s="31"/>
      <c r="AC36" s="31">
        <v>9</v>
      </c>
      <c r="AD36" s="31"/>
      <c r="AE36" s="31">
        <v>10</v>
      </c>
      <c r="AF36" s="31"/>
      <c r="AG36" s="31">
        <v>11</v>
      </c>
      <c r="AH36" s="31"/>
      <c r="AI36" s="31">
        <v>12</v>
      </c>
      <c r="AJ36" s="31"/>
      <c r="AK36" s="31">
        <v>13</v>
      </c>
      <c r="AL36" s="31"/>
      <c r="AM36" s="31">
        <v>14</v>
      </c>
      <c r="AN36" s="31"/>
      <c r="AO36" s="31">
        <v>15</v>
      </c>
      <c r="AP36" s="25"/>
      <c r="AQ36" s="40">
        <f>0.8*AS36</f>
        <v>4</v>
      </c>
      <c r="AR36" s="25" t="s">
        <v>200</v>
      </c>
      <c r="AS36" s="130">
        <f>'Deel 1'!W42</f>
        <v>5</v>
      </c>
      <c r="AT36" s="25"/>
    </row>
    <row r="37" spans="1:46" x14ac:dyDescent="0.25">
      <c r="A37" s="35"/>
      <c r="B37" s="35"/>
      <c r="C37" s="145" t="s">
        <v>182</v>
      </c>
      <c r="D37" s="36"/>
      <c r="E37" s="36"/>
      <c r="F37" s="36"/>
      <c r="G37" s="36"/>
      <c r="H37" s="36"/>
      <c r="I37" s="36"/>
      <c r="J37" s="36"/>
      <c r="K37" s="25"/>
      <c r="L37" s="25"/>
      <c r="M37" s="32"/>
      <c r="N37" s="33"/>
      <c r="O37" s="32"/>
      <c r="P37" s="33"/>
      <c r="Q37" s="32"/>
      <c r="R37" s="33"/>
      <c r="S37" s="32"/>
      <c r="T37" s="33"/>
      <c r="U37" s="32"/>
      <c r="V37" s="33"/>
      <c r="W37" s="32"/>
      <c r="X37" s="34"/>
      <c r="Y37" s="32"/>
      <c r="Z37" s="34"/>
      <c r="AA37" s="32"/>
      <c r="AB37" s="34"/>
      <c r="AC37" s="32"/>
      <c r="AD37" s="34"/>
      <c r="AE37" s="32"/>
      <c r="AF37" s="34"/>
      <c r="AG37" s="32"/>
      <c r="AH37" s="34"/>
      <c r="AI37" s="32"/>
      <c r="AJ37" s="34"/>
      <c r="AK37" s="32"/>
      <c r="AL37" s="34"/>
      <c r="AM37" s="32"/>
      <c r="AN37" s="34"/>
      <c r="AO37" s="32"/>
      <c r="AP37" s="25"/>
      <c r="AQ37" s="134">
        <f>COUNTIF(M37:AO37, "C")</f>
        <v>0</v>
      </c>
      <c r="AR37" s="25"/>
      <c r="AS37" s="25"/>
      <c r="AT37" s="25"/>
    </row>
    <row r="38" spans="1:46" x14ac:dyDescent="0.25">
      <c r="A38" s="35"/>
      <c r="B38" s="35"/>
      <c r="C38" s="145" t="s">
        <v>183</v>
      </c>
      <c r="D38" s="36"/>
      <c r="E38" s="36"/>
      <c r="F38" s="36"/>
      <c r="G38" s="36"/>
      <c r="H38" s="36"/>
      <c r="I38" s="36"/>
      <c r="J38" s="36"/>
      <c r="K38" s="25"/>
      <c r="L38" s="25"/>
      <c r="M38" s="32"/>
      <c r="N38" s="33"/>
      <c r="O38" s="32"/>
      <c r="P38" s="33"/>
      <c r="Q38" s="32"/>
      <c r="R38" s="33"/>
      <c r="S38" s="32"/>
      <c r="T38" s="33"/>
      <c r="U38" s="32"/>
      <c r="V38" s="33"/>
      <c r="W38" s="32"/>
      <c r="X38" s="34"/>
      <c r="Y38" s="32"/>
      <c r="Z38" s="34"/>
      <c r="AA38" s="32"/>
      <c r="AB38" s="34"/>
      <c r="AC38" s="32"/>
      <c r="AD38" s="34"/>
      <c r="AE38" s="32"/>
      <c r="AF38" s="34"/>
      <c r="AG38" s="32"/>
      <c r="AH38" s="34"/>
      <c r="AI38" s="32"/>
      <c r="AJ38" s="34"/>
      <c r="AK38" s="32"/>
      <c r="AL38" s="34"/>
      <c r="AM38" s="32"/>
      <c r="AN38" s="34"/>
      <c r="AO38" s="32"/>
      <c r="AP38" s="25"/>
      <c r="AQ38" s="134">
        <f t="shared" ref="AQ38:AQ39" si="2">COUNTIF(M38:AO38, "C")</f>
        <v>0</v>
      </c>
      <c r="AR38" s="25"/>
      <c r="AS38" s="25"/>
      <c r="AT38" s="25"/>
    </row>
    <row r="39" spans="1:46" x14ac:dyDescent="0.25">
      <c r="A39" s="35"/>
      <c r="B39" s="35"/>
      <c r="C39" s="145" t="s">
        <v>485</v>
      </c>
      <c r="D39" s="36"/>
      <c r="E39" s="36"/>
      <c r="F39" s="36"/>
      <c r="G39" s="36"/>
      <c r="H39" s="36"/>
      <c r="I39" s="36"/>
      <c r="J39" s="36"/>
      <c r="K39" s="25"/>
      <c r="L39" s="25"/>
      <c r="M39" s="32"/>
      <c r="N39" s="33"/>
      <c r="O39" s="32"/>
      <c r="P39" s="33"/>
      <c r="Q39" s="32"/>
      <c r="R39" s="33"/>
      <c r="S39" s="32"/>
      <c r="T39" s="33"/>
      <c r="U39" s="32"/>
      <c r="V39" s="33"/>
      <c r="W39" s="32"/>
      <c r="X39" s="34"/>
      <c r="Y39" s="32"/>
      <c r="Z39" s="34"/>
      <c r="AA39" s="32"/>
      <c r="AB39" s="34"/>
      <c r="AC39" s="32"/>
      <c r="AD39" s="34"/>
      <c r="AE39" s="32"/>
      <c r="AF39" s="34"/>
      <c r="AG39" s="32"/>
      <c r="AH39" s="34"/>
      <c r="AI39" s="32"/>
      <c r="AJ39" s="34"/>
      <c r="AK39" s="32"/>
      <c r="AL39" s="34"/>
      <c r="AM39" s="32"/>
      <c r="AN39" s="34"/>
      <c r="AO39" s="32"/>
      <c r="AP39" s="25"/>
      <c r="AQ39" s="134">
        <f t="shared" si="2"/>
        <v>0</v>
      </c>
      <c r="AR39" s="25"/>
      <c r="AS39" s="25"/>
      <c r="AT39" s="25"/>
    </row>
    <row r="40" spans="1:46" x14ac:dyDescent="0.25">
      <c r="A40" s="25"/>
      <c r="B40" s="25"/>
      <c r="C40" s="25" t="s">
        <v>486</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row>
    <row r="41" spans="1:46" x14ac:dyDescent="0.25">
      <c r="A41" s="25"/>
      <c r="B41" s="25"/>
      <c r="C41" s="25" t="s">
        <v>527</v>
      </c>
      <c r="D41" s="25"/>
      <c r="E41" s="25"/>
      <c r="F41" s="25"/>
      <c r="G41" s="25"/>
      <c r="H41" s="25"/>
      <c r="I41" s="25"/>
      <c r="J41" s="25"/>
      <c r="K41" s="25"/>
      <c r="L41" s="25"/>
      <c r="M41" s="32"/>
      <c r="N41" s="33"/>
      <c r="O41" s="32"/>
      <c r="P41" s="33"/>
      <c r="Q41" s="32"/>
      <c r="R41" s="33"/>
      <c r="S41" s="32"/>
      <c r="T41" s="33"/>
      <c r="U41" s="32"/>
      <c r="V41" s="33"/>
      <c r="W41" s="32"/>
      <c r="X41" s="34"/>
      <c r="Y41" s="32"/>
      <c r="Z41" s="34"/>
      <c r="AA41" s="32"/>
      <c r="AB41" s="34"/>
      <c r="AC41" s="32"/>
      <c r="AD41" s="34"/>
      <c r="AE41" s="32"/>
      <c r="AF41" s="34"/>
      <c r="AG41" s="32"/>
      <c r="AH41" s="34"/>
      <c r="AI41" s="32"/>
      <c r="AJ41" s="34"/>
      <c r="AK41" s="32"/>
      <c r="AL41" s="34"/>
      <c r="AM41" s="32"/>
      <c r="AN41" s="34"/>
      <c r="AO41" s="32"/>
      <c r="AP41" s="25"/>
      <c r="AQ41" s="134">
        <f>COUNTIF(M41:AO41, "C")</f>
        <v>0</v>
      </c>
      <c r="AR41" s="25"/>
      <c r="AS41" s="25"/>
      <c r="AT41" s="25"/>
    </row>
    <row r="42" spans="1:46" x14ac:dyDescent="0.25">
      <c r="A42" s="25"/>
      <c r="B42" s="25"/>
      <c r="C42" s="25" t="s">
        <v>486</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row>
    <row r="43" spans="1:46"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row>
    <row r="44" spans="1:46"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138" t="s">
        <v>535</v>
      </c>
      <c r="AD44" s="39"/>
      <c r="AE44" s="39"/>
      <c r="AF44" s="138"/>
      <c r="AG44" s="138"/>
      <c r="AH44" s="138"/>
      <c r="AI44" s="138"/>
      <c r="AJ44" s="138"/>
      <c r="AK44" s="138"/>
      <c r="AL44" s="138"/>
      <c r="AM44" s="138"/>
      <c r="AN44" s="39"/>
      <c r="AO44" s="139" t="s">
        <v>173</v>
      </c>
      <c r="AP44" s="25"/>
      <c r="AQ44" s="25"/>
      <c r="AR44" s="25"/>
      <c r="AS44" s="25"/>
      <c r="AT44" s="25"/>
    </row>
    <row r="45" spans="1:46"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row>
    <row r="46" spans="1:46"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1:46"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row>
  </sheetData>
  <sheetProtection selectLockedCells="1"/>
  <conditionalFormatting sqref="AQ30">
    <cfRule type="cellIs" dxfId="38" priority="9" operator="greaterThanOrEqual">
      <formula>AQ29</formula>
    </cfRule>
  </conditionalFormatting>
  <conditionalFormatting sqref="AQ37">
    <cfRule type="cellIs" dxfId="37" priority="8" operator="greaterThanOrEqual">
      <formula>AQ36</formula>
    </cfRule>
  </conditionalFormatting>
  <conditionalFormatting sqref="AQ38">
    <cfRule type="cellIs" dxfId="36" priority="7" operator="greaterThanOrEqual">
      <formula>AQ36</formula>
    </cfRule>
  </conditionalFormatting>
  <conditionalFormatting sqref="AQ39">
    <cfRule type="cellIs" dxfId="35" priority="6" operator="greaterThanOrEqual">
      <formula>AQ36</formula>
    </cfRule>
  </conditionalFormatting>
  <conditionalFormatting sqref="AQ41">
    <cfRule type="cellIs" dxfId="34" priority="1" operator="greaterThanOrEqual">
      <formula>AQ36</formula>
    </cfRule>
  </conditionalFormatting>
  <dataValidations count="2">
    <dataValidation type="list" allowBlank="1" showInputMessage="1" showErrorMessage="1" prompt="Maak Keuze" sqref="M14 O14 Q14 S14 U14 W14 Y14 AA14 AC14 AE14 AG14 AI14 AK14 AM14 AO14">
      <formula1>"C, NC, NVT"</formula1>
    </dataValidation>
    <dataValidation type="list" allowBlank="1" showInputMessage="1" showErrorMessage="1" prompt="Maak Keuze" sqref="M17:M19 O17:O19 Q17:Q19 S17:S19 W17:W19 AA17:AA19 AC17:AC19 AE17:AE19 AG17:AG19 AI17:AI19 AK17:AK19 AM17:AM19 AO17:AO19 Y26 M22:M23 O22:O23 Q22:Q23 S22:S23 W22:W23 Y22:Y23 AA22:AA23 AC22:AC23 AE22:AE23 AG22:AG23 AI22:AI23 AK22:AK23 AM22:AM23 AO22:AO23 M26 O26 Q26 S26 W26 Y17:Y19 AA26 AC26 AE26 AG26 AI26 AK26 AM26 AO26 M37:M39 Y37:Y39 AO37:AO39 AM37:AM39 AK37:AK39 AI37:AI39 AG37:AG39 AE37:AE39 AC37:AC39 AA37:AA39 W37:W39 S37:S39 Q37:Q39 O37:O39 U37:U39 U17:U19 U22:U23 U26 U7:U11 O7:O11 Q7:Q11 S7:S11 W7:W11 AA7:AA11 AC7:AC11 AE7:AE11 AG7:AG11 AI7:AI11 AK7:AK11 AM7:AM11 AO7:AO11 Y7:Y11 M7:M11 U28 O28 Q28 S28 W28 AA28 AC28 AE28 AG28 AI28 AK28 AM28 AO28 Y28 M28 M41 Y41 AO41 AM41 AK41 AI41 AG41 AE41 AC41 AA41 W41 S41 Q41 O41 U41">
      <formula1>"C, NC"</formula1>
    </dataValidation>
  </dataValidations>
  <hyperlinks>
    <hyperlink ref="AN2" location="A_Aanmelding_DTL" tooltip="Terug naar invulblok" display="Hier"/>
    <hyperlink ref="AO33" location="A_Aanmelding_DTL" tooltip="Terug naar NVLF vraag 1.3" display="Hier"/>
    <hyperlink ref="AO44" location="A_Aanmelding_DTL" tooltip="Terug naar Audit checklist - vraag 1.4 - 1.6" display="Hier"/>
  </hyperlinks>
  <pageMargins left="0.7" right="0.7" top="0.75" bottom="0.75" header="0.3" footer="0.3"/>
  <ignoredErrors>
    <ignoredError sqref="M30 O30 Q30 S30 U30 W30 Y30 AA30 AC30 AE30 AG30 AI30 AK30 AM30 AO30" formulaRange="1"/>
    <ignoredError sqref="AQ29 AS29" unlocked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31"/>
  <sheetViews>
    <sheetView topLeftCell="A99" workbookViewId="0">
      <selection activeCell="AO128" sqref="AO128"/>
    </sheetView>
  </sheetViews>
  <sheetFormatPr defaultRowHeight="15" x14ac:dyDescent="0.25"/>
  <cols>
    <col min="1" max="10" width="4.7109375" style="45" customWidth="1"/>
    <col min="11" max="11" width="8.140625" style="45" customWidth="1"/>
    <col min="12" max="12" width="7.7109375" style="45" customWidth="1"/>
    <col min="13" max="13" width="4.7109375" style="45" customWidth="1"/>
    <col min="14" max="14" width="2.7109375" style="45" customWidth="1"/>
    <col min="15" max="15" width="4.7109375" style="45" customWidth="1"/>
    <col min="16" max="16" width="2.7109375" style="45" customWidth="1"/>
    <col min="17" max="17" width="4.7109375" style="45" customWidth="1"/>
    <col min="18" max="18" width="2.7109375" style="45" customWidth="1"/>
    <col min="19" max="19" width="4.7109375" style="45" customWidth="1"/>
    <col min="20" max="20" width="2.7109375" style="45" customWidth="1"/>
    <col min="21" max="21" width="4.7109375" style="45" customWidth="1"/>
    <col min="22" max="22" width="2.7109375" style="45" customWidth="1"/>
    <col min="23" max="23" width="4.7109375" style="45" customWidth="1"/>
    <col min="24" max="24" width="2.7109375" style="45" customWidth="1"/>
    <col min="25" max="25" width="4.7109375" style="45" customWidth="1"/>
    <col min="26" max="26" width="2.7109375" style="45" customWidth="1"/>
    <col min="27" max="27" width="4.7109375" style="45" customWidth="1"/>
    <col min="28" max="28" width="2.7109375" style="45" customWidth="1"/>
    <col min="29" max="29" width="4.7109375" style="45" customWidth="1"/>
    <col min="30" max="30" width="2.7109375" style="45" customWidth="1"/>
    <col min="31" max="31" width="4.7109375" style="45" customWidth="1"/>
    <col min="32" max="32" width="2.7109375" style="45" customWidth="1"/>
    <col min="33" max="33" width="4.7109375" style="45" customWidth="1"/>
    <col min="34" max="34" width="2.7109375" style="45" customWidth="1"/>
    <col min="35" max="35" width="4.7109375" style="45" customWidth="1"/>
    <col min="36" max="36" width="2.7109375" style="45" customWidth="1"/>
    <col min="37" max="37" width="4.7109375" style="45" customWidth="1"/>
    <col min="38" max="38" width="2.7109375" style="45" customWidth="1"/>
    <col min="39" max="39" width="4.7109375" style="45" customWidth="1"/>
    <col min="40" max="40" width="2.7109375" style="45" customWidth="1"/>
    <col min="41" max="45" width="4.7109375" style="45" customWidth="1"/>
    <col min="46" max="16384" width="9.140625" style="45"/>
  </cols>
  <sheetData>
    <row r="1" spans="1:46"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row>
    <row r="2" spans="1:46" ht="23.25" x14ac:dyDescent="0.35">
      <c r="A2" s="25"/>
      <c r="B2" s="25"/>
      <c r="C2" s="119" t="s">
        <v>3</v>
      </c>
      <c r="D2" s="118"/>
      <c r="E2" s="118"/>
      <c r="F2" s="118"/>
      <c r="G2" s="118"/>
      <c r="H2" s="118"/>
      <c r="I2" s="118"/>
      <c r="J2" s="118"/>
      <c r="K2" s="118"/>
      <c r="L2" s="118"/>
      <c r="M2" s="118"/>
      <c r="N2" s="118"/>
      <c r="O2" s="118"/>
      <c r="P2" s="118"/>
      <c r="Q2" s="118"/>
      <c r="R2" s="118"/>
      <c r="S2" s="118"/>
      <c r="T2" s="118"/>
      <c r="U2" s="118"/>
      <c r="V2" s="118"/>
      <c r="W2" s="118"/>
      <c r="X2" s="118"/>
      <c r="Y2" s="118"/>
      <c r="Z2" s="25"/>
      <c r="AA2" s="25"/>
      <c r="AB2" s="25"/>
      <c r="AC2" s="25"/>
      <c r="AD2" s="25"/>
      <c r="AE2" s="25"/>
      <c r="AF2" s="25"/>
      <c r="AG2" s="25"/>
      <c r="AH2" s="25"/>
      <c r="AI2" s="25"/>
      <c r="AJ2" s="25"/>
      <c r="AK2" s="25"/>
      <c r="AL2" s="25"/>
      <c r="AM2" s="25"/>
      <c r="AN2" s="25"/>
      <c r="AO2" s="25"/>
      <c r="AP2" s="25"/>
      <c r="AQ2" s="25"/>
      <c r="AR2" s="25"/>
      <c r="AS2" s="25"/>
      <c r="AT2" s="25"/>
    </row>
    <row r="3" spans="1:46" x14ac:dyDescent="0.25">
      <c r="A3" s="25"/>
      <c r="B3" s="25"/>
      <c r="C3" s="121"/>
      <c r="D3" s="121"/>
      <c r="E3" s="122"/>
      <c r="F3" s="122"/>
      <c r="G3" s="122"/>
      <c r="H3" s="122"/>
      <c r="I3" s="122"/>
      <c r="J3" s="122"/>
      <c r="K3" s="122"/>
      <c r="L3" s="122"/>
      <c r="M3" s="122"/>
      <c r="N3" s="122"/>
      <c r="O3" s="122"/>
      <c r="P3" s="122"/>
      <c r="Q3" s="122"/>
      <c r="R3" s="122"/>
      <c r="S3" s="122"/>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row>
    <row r="4" spans="1:46" ht="18.75" x14ac:dyDescent="0.3">
      <c r="A4" s="35"/>
      <c r="B4" s="35"/>
      <c r="C4" s="123" t="s">
        <v>403</v>
      </c>
      <c r="D4" s="25"/>
      <c r="E4" s="25"/>
      <c r="F4" s="25"/>
      <c r="G4" s="25"/>
      <c r="H4" s="25"/>
      <c r="I4" s="25"/>
      <c r="J4" s="25"/>
      <c r="K4" s="123"/>
      <c r="L4" s="25"/>
      <c r="M4" s="25"/>
      <c r="N4" s="25"/>
      <c r="O4" s="25"/>
      <c r="P4" s="25"/>
      <c r="Q4" s="25"/>
      <c r="R4" s="25"/>
      <c r="S4" s="25"/>
      <c r="T4" s="25"/>
      <c r="U4" s="25"/>
      <c r="V4" s="25"/>
      <c r="W4" s="25"/>
      <c r="X4" s="25"/>
      <c r="Y4" s="25"/>
      <c r="Z4" s="25"/>
      <c r="AA4" s="25"/>
      <c r="AB4" s="25"/>
      <c r="AC4" s="25"/>
      <c r="AD4" s="118"/>
      <c r="AE4" s="39" t="s">
        <v>139</v>
      </c>
      <c r="AF4" s="39"/>
      <c r="AG4" s="39"/>
      <c r="AH4" s="39"/>
      <c r="AI4" s="39"/>
      <c r="AJ4" s="39"/>
      <c r="AK4" s="39"/>
      <c r="AL4" s="39"/>
      <c r="AM4" s="39"/>
      <c r="AN4" s="139" t="s">
        <v>140</v>
      </c>
      <c r="AO4" s="39"/>
      <c r="AP4" s="25"/>
      <c r="AQ4" s="25"/>
      <c r="AR4" s="25"/>
      <c r="AS4" s="25"/>
      <c r="AT4" s="25"/>
    </row>
    <row r="5" spans="1:46" ht="18.75" x14ac:dyDescent="0.3">
      <c r="A5" s="35"/>
      <c r="B5" s="35"/>
      <c r="C5" s="123"/>
      <c r="D5" s="25"/>
      <c r="E5" s="25"/>
      <c r="F5" s="25"/>
      <c r="G5" s="25"/>
      <c r="H5" s="25"/>
      <c r="I5" s="25"/>
      <c r="J5" s="25"/>
      <c r="K5" s="123"/>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35"/>
      <c r="AM5" s="135"/>
      <c r="AN5" s="135"/>
      <c r="AO5" s="25"/>
      <c r="AP5" s="25"/>
      <c r="AQ5" s="25" t="s">
        <v>167</v>
      </c>
      <c r="AR5" s="25"/>
      <c r="AS5" s="25"/>
      <c r="AT5" s="25"/>
    </row>
    <row r="6" spans="1:46" x14ac:dyDescent="0.25">
      <c r="A6" s="35"/>
      <c r="B6" s="35"/>
      <c r="C6" s="147" t="s">
        <v>528</v>
      </c>
      <c r="D6" s="138"/>
      <c r="E6" s="138"/>
      <c r="F6" s="138"/>
      <c r="G6" s="138"/>
      <c r="H6" s="138"/>
      <c r="I6" s="138"/>
      <c r="J6" s="144"/>
      <c r="K6" s="39"/>
      <c r="L6" s="39"/>
      <c r="M6" s="30">
        <v>1</v>
      </c>
      <c r="N6" s="30"/>
      <c r="O6" s="30">
        <v>2</v>
      </c>
      <c r="P6" s="30"/>
      <c r="Q6" s="30">
        <v>3</v>
      </c>
      <c r="R6" s="30"/>
      <c r="S6" s="30">
        <v>4</v>
      </c>
      <c r="T6" s="30"/>
      <c r="U6" s="30">
        <v>5</v>
      </c>
      <c r="V6" s="30"/>
      <c r="W6" s="30">
        <v>6</v>
      </c>
      <c r="X6" s="31"/>
      <c r="Y6" s="31">
        <v>7</v>
      </c>
      <c r="Z6" s="31"/>
      <c r="AA6" s="31">
        <v>8</v>
      </c>
      <c r="AB6" s="31"/>
      <c r="AC6" s="31">
        <v>9</v>
      </c>
      <c r="AD6" s="31"/>
      <c r="AE6" s="31">
        <v>10</v>
      </c>
      <c r="AF6" s="31"/>
      <c r="AG6" s="31">
        <v>11</v>
      </c>
      <c r="AH6" s="31"/>
      <c r="AI6" s="31">
        <v>12</v>
      </c>
      <c r="AJ6" s="31"/>
      <c r="AK6" s="31">
        <v>13</v>
      </c>
      <c r="AL6" s="31"/>
      <c r="AM6" s="31">
        <v>14</v>
      </c>
      <c r="AN6" s="31"/>
      <c r="AO6" s="31">
        <v>15</v>
      </c>
      <c r="AP6" s="149"/>
      <c r="AQ6" s="40">
        <f>0.8*AS6</f>
        <v>4</v>
      </c>
      <c r="AR6" s="25" t="s">
        <v>200</v>
      </c>
      <c r="AS6" s="130">
        <f>'Deel 1'!W42</f>
        <v>5</v>
      </c>
      <c r="AT6" s="25"/>
    </row>
    <row r="7" spans="1:46" x14ac:dyDescent="0.25">
      <c r="A7" s="35"/>
      <c r="B7" s="35"/>
      <c r="C7" s="35" t="s">
        <v>489</v>
      </c>
      <c r="D7" s="35"/>
      <c r="E7" s="35"/>
      <c r="F7" s="35"/>
      <c r="G7" s="35"/>
      <c r="H7" s="35"/>
      <c r="I7" s="35"/>
      <c r="J7" s="35"/>
      <c r="K7" s="25"/>
      <c r="L7" s="25"/>
      <c r="M7" s="32"/>
      <c r="N7" s="33"/>
      <c r="O7" s="32"/>
      <c r="P7" s="33"/>
      <c r="Q7" s="32"/>
      <c r="R7" s="33"/>
      <c r="S7" s="32"/>
      <c r="T7" s="33"/>
      <c r="U7" s="32"/>
      <c r="V7" s="33"/>
      <c r="W7" s="32"/>
      <c r="X7" s="34"/>
      <c r="Y7" s="32"/>
      <c r="Z7" s="34"/>
      <c r="AA7" s="32"/>
      <c r="AB7" s="34"/>
      <c r="AC7" s="32"/>
      <c r="AD7" s="34"/>
      <c r="AE7" s="32"/>
      <c r="AF7" s="34"/>
      <c r="AG7" s="32"/>
      <c r="AH7" s="34"/>
      <c r="AI7" s="32"/>
      <c r="AJ7" s="34"/>
      <c r="AK7" s="32"/>
      <c r="AL7" s="34"/>
      <c r="AM7" s="32"/>
      <c r="AN7" s="34"/>
      <c r="AO7" s="32"/>
      <c r="AP7" s="149"/>
      <c r="AQ7" s="134">
        <f>COUNTIF(M7:AO7, "C")</f>
        <v>0</v>
      </c>
      <c r="AR7" s="25"/>
      <c r="AS7" s="25"/>
      <c r="AT7" s="25"/>
    </row>
    <row r="8" spans="1:46" x14ac:dyDescent="0.25">
      <c r="A8" s="35"/>
      <c r="B8" s="35"/>
      <c r="C8" s="35" t="s">
        <v>490</v>
      </c>
      <c r="D8" s="35"/>
      <c r="E8" s="35"/>
      <c r="F8" s="35"/>
      <c r="G8" s="35"/>
      <c r="H8" s="35"/>
      <c r="I8" s="35"/>
      <c r="J8" s="35"/>
      <c r="K8" s="25"/>
      <c r="L8" s="25"/>
      <c r="M8" s="32"/>
      <c r="N8" s="33"/>
      <c r="O8" s="32"/>
      <c r="P8" s="33"/>
      <c r="Q8" s="32"/>
      <c r="R8" s="33"/>
      <c r="S8" s="32"/>
      <c r="T8" s="33"/>
      <c r="U8" s="32"/>
      <c r="V8" s="33"/>
      <c r="W8" s="32"/>
      <c r="X8" s="34"/>
      <c r="Y8" s="32"/>
      <c r="Z8" s="34"/>
      <c r="AA8" s="32"/>
      <c r="AB8" s="34"/>
      <c r="AC8" s="32"/>
      <c r="AD8" s="34"/>
      <c r="AE8" s="32"/>
      <c r="AF8" s="34"/>
      <c r="AG8" s="32"/>
      <c r="AH8" s="34"/>
      <c r="AI8" s="32"/>
      <c r="AJ8" s="34"/>
      <c r="AK8" s="32"/>
      <c r="AL8" s="34"/>
      <c r="AM8" s="32"/>
      <c r="AN8" s="34"/>
      <c r="AO8" s="32"/>
      <c r="AP8" s="149"/>
      <c r="AQ8" s="134">
        <f t="shared" ref="AQ8:AQ11" si="0">COUNTIF(M8:AO8, "C")</f>
        <v>0</v>
      </c>
      <c r="AR8" s="25"/>
      <c r="AS8" s="25"/>
      <c r="AT8" s="25"/>
    </row>
    <row r="9" spans="1:46" x14ac:dyDescent="0.25">
      <c r="A9" s="35"/>
      <c r="B9" s="35"/>
      <c r="C9" s="35" t="s">
        <v>491</v>
      </c>
      <c r="D9" s="35"/>
      <c r="E9" s="35"/>
      <c r="F9" s="35"/>
      <c r="G9" s="35"/>
      <c r="H9" s="35"/>
      <c r="I9" s="35"/>
      <c r="J9" s="35"/>
      <c r="K9" s="25"/>
      <c r="L9" s="25"/>
      <c r="M9" s="32"/>
      <c r="N9" s="33"/>
      <c r="O9" s="32"/>
      <c r="P9" s="33"/>
      <c r="Q9" s="32"/>
      <c r="R9" s="33"/>
      <c r="S9" s="32"/>
      <c r="T9" s="33"/>
      <c r="U9" s="32"/>
      <c r="V9" s="33"/>
      <c r="W9" s="32"/>
      <c r="X9" s="34"/>
      <c r="Y9" s="32"/>
      <c r="Z9" s="34"/>
      <c r="AA9" s="32"/>
      <c r="AB9" s="34"/>
      <c r="AC9" s="32"/>
      <c r="AD9" s="34"/>
      <c r="AE9" s="32"/>
      <c r="AF9" s="34"/>
      <c r="AG9" s="32"/>
      <c r="AH9" s="34"/>
      <c r="AI9" s="32"/>
      <c r="AJ9" s="34"/>
      <c r="AK9" s="32"/>
      <c r="AL9" s="34"/>
      <c r="AM9" s="32"/>
      <c r="AN9" s="34"/>
      <c r="AO9" s="32"/>
      <c r="AP9" s="149"/>
      <c r="AQ9" s="134">
        <f t="shared" si="0"/>
        <v>0</v>
      </c>
      <c r="AR9" s="25"/>
      <c r="AS9" s="25"/>
      <c r="AT9" s="25"/>
    </row>
    <row r="10" spans="1:46" x14ac:dyDescent="0.25">
      <c r="A10" s="35"/>
      <c r="B10" s="35"/>
      <c r="C10" s="35" t="s">
        <v>492</v>
      </c>
      <c r="D10" s="35"/>
      <c r="E10" s="35"/>
      <c r="F10" s="35"/>
      <c r="G10" s="35"/>
      <c r="H10" s="35"/>
      <c r="I10" s="35"/>
      <c r="J10" s="35"/>
      <c r="K10" s="25"/>
      <c r="L10" s="2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149"/>
      <c r="AQ10" s="25"/>
      <c r="AR10" s="25"/>
      <c r="AS10" s="25"/>
      <c r="AT10" s="25"/>
    </row>
    <row r="11" spans="1:46" x14ac:dyDescent="0.25">
      <c r="A11" s="35"/>
      <c r="B11" s="35"/>
      <c r="C11" s="35" t="s">
        <v>529</v>
      </c>
      <c r="D11" s="35"/>
      <c r="E11" s="35"/>
      <c r="F11" s="35"/>
      <c r="G11" s="35"/>
      <c r="H11" s="35"/>
      <c r="I11" s="35"/>
      <c r="J11" s="35"/>
      <c r="K11" s="25"/>
      <c r="L11" s="25"/>
      <c r="M11" s="32"/>
      <c r="N11" s="33"/>
      <c r="O11" s="32"/>
      <c r="P11" s="33"/>
      <c r="Q11" s="32"/>
      <c r="R11" s="33"/>
      <c r="S11" s="32"/>
      <c r="T11" s="33"/>
      <c r="U11" s="32"/>
      <c r="V11" s="33"/>
      <c r="W11" s="32"/>
      <c r="X11" s="34"/>
      <c r="Y11" s="32"/>
      <c r="Z11" s="34"/>
      <c r="AA11" s="32"/>
      <c r="AB11" s="34"/>
      <c r="AC11" s="32"/>
      <c r="AD11" s="34"/>
      <c r="AE11" s="32"/>
      <c r="AF11" s="34"/>
      <c r="AG11" s="32"/>
      <c r="AH11" s="34"/>
      <c r="AI11" s="32"/>
      <c r="AJ11" s="34"/>
      <c r="AK11" s="32"/>
      <c r="AL11" s="34"/>
      <c r="AM11" s="32"/>
      <c r="AN11" s="34"/>
      <c r="AO11" s="32"/>
      <c r="AP11" s="149"/>
      <c r="AQ11" s="134">
        <f t="shared" si="0"/>
        <v>0</v>
      </c>
      <c r="AR11" s="25"/>
      <c r="AS11" s="25"/>
      <c r="AT11" s="25"/>
    </row>
    <row r="12" spans="1:46" x14ac:dyDescent="0.25">
      <c r="A12" s="35"/>
      <c r="B12" s="35"/>
      <c r="C12" s="35"/>
      <c r="D12" s="150"/>
      <c r="E12" s="35"/>
      <c r="F12" s="35"/>
      <c r="G12" s="35"/>
      <c r="H12" s="35"/>
      <c r="I12" s="35"/>
      <c r="J12" s="3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row>
    <row r="13" spans="1:46" x14ac:dyDescent="0.25">
      <c r="A13" s="35"/>
      <c r="B13" s="35"/>
      <c r="C13" s="25"/>
      <c r="D13" s="25"/>
      <c r="E13" s="25"/>
      <c r="F13" s="25"/>
      <c r="G13" s="25"/>
      <c r="H13" s="25"/>
      <c r="I13" s="25"/>
      <c r="J13" s="25"/>
      <c r="K13" s="25"/>
      <c r="L13" s="25"/>
      <c r="M13" s="22"/>
      <c r="N13" s="25"/>
      <c r="O13" s="22"/>
      <c r="P13" s="25"/>
      <c r="Q13" s="22"/>
      <c r="R13" s="25"/>
      <c r="S13" s="22"/>
      <c r="T13" s="25"/>
      <c r="U13" s="22"/>
      <c r="V13" s="25"/>
      <c r="W13" s="22"/>
      <c r="X13" s="25"/>
      <c r="Y13" s="22"/>
      <c r="Z13" s="25"/>
      <c r="AA13" s="22"/>
      <c r="AB13" s="25"/>
      <c r="AC13" s="22"/>
      <c r="AD13" s="25"/>
      <c r="AE13" s="22"/>
      <c r="AF13" s="25"/>
      <c r="AG13" s="22"/>
      <c r="AH13" s="25"/>
      <c r="AI13" s="22"/>
      <c r="AJ13" s="25"/>
      <c r="AK13" s="22"/>
      <c r="AL13" s="25"/>
      <c r="AM13" s="22"/>
      <c r="AN13" s="25"/>
      <c r="AO13" s="22"/>
      <c r="AP13" s="135"/>
      <c r="AQ13" s="25"/>
      <c r="AR13" s="25"/>
      <c r="AS13" s="25"/>
      <c r="AT13" s="25"/>
    </row>
    <row r="14" spans="1:46" ht="18.75" x14ac:dyDescent="0.3">
      <c r="A14" s="35"/>
      <c r="B14" s="35"/>
      <c r="C14" s="123" t="s">
        <v>411</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9" t="s">
        <v>493</v>
      </c>
      <c r="AD14" s="39"/>
      <c r="AE14" s="39"/>
      <c r="AF14" s="39"/>
      <c r="AG14" s="39"/>
      <c r="AH14" s="39"/>
      <c r="AI14" s="39"/>
      <c r="AJ14" s="39"/>
      <c r="AK14" s="39"/>
      <c r="AL14" s="39"/>
      <c r="AM14" s="39"/>
      <c r="AN14" s="139" t="s">
        <v>140</v>
      </c>
      <c r="AO14" s="139"/>
      <c r="AP14" s="135"/>
      <c r="AQ14" s="25"/>
      <c r="AR14" s="25"/>
      <c r="AS14" s="25"/>
      <c r="AT14" s="25"/>
    </row>
    <row r="15" spans="1:46" x14ac:dyDescent="0.25">
      <c r="A15" s="35"/>
      <c r="B15" s="35"/>
      <c r="C15" s="151"/>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135"/>
      <c r="AP15" s="135"/>
      <c r="AQ15" s="25" t="s">
        <v>167</v>
      </c>
      <c r="AR15" s="25"/>
      <c r="AS15" s="25"/>
      <c r="AT15" s="25"/>
    </row>
    <row r="16" spans="1:46" x14ac:dyDescent="0.25">
      <c r="A16" s="35"/>
      <c r="B16" s="35"/>
      <c r="C16" s="147" t="s">
        <v>494</v>
      </c>
      <c r="D16" s="138"/>
      <c r="E16" s="138"/>
      <c r="F16" s="138"/>
      <c r="G16" s="138"/>
      <c r="H16" s="138"/>
      <c r="I16" s="138"/>
      <c r="J16" s="144"/>
      <c r="K16" s="39"/>
      <c r="L16" s="39"/>
      <c r="M16" s="30">
        <v>1</v>
      </c>
      <c r="N16" s="30"/>
      <c r="O16" s="30">
        <v>2</v>
      </c>
      <c r="P16" s="30"/>
      <c r="Q16" s="30">
        <v>3</v>
      </c>
      <c r="R16" s="30"/>
      <c r="S16" s="30">
        <v>4</v>
      </c>
      <c r="T16" s="30"/>
      <c r="U16" s="30">
        <v>5</v>
      </c>
      <c r="V16" s="30"/>
      <c r="W16" s="30">
        <v>6</v>
      </c>
      <c r="X16" s="31"/>
      <c r="Y16" s="31">
        <v>7</v>
      </c>
      <c r="Z16" s="31"/>
      <c r="AA16" s="31">
        <v>8</v>
      </c>
      <c r="AB16" s="31"/>
      <c r="AC16" s="31">
        <v>9</v>
      </c>
      <c r="AD16" s="31"/>
      <c r="AE16" s="31">
        <v>10</v>
      </c>
      <c r="AF16" s="31"/>
      <c r="AG16" s="31">
        <v>11</v>
      </c>
      <c r="AH16" s="31"/>
      <c r="AI16" s="31">
        <v>12</v>
      </c>
      <c r="AJ16" s="31"/>
      <c r="AK16" s="31">
        <v>13</v>
      </c>
      <c r="AL16" s="31"/>
      <c r="AM16" s="31">
        <v>14</v>
      </c>
      <c r="AN16" s="31"/>
      <c r="AO16" s="31">
        <v>15</v>
      </c>
      <c r="AP16" s="149"/>
      <c r="AQ16" s="40">
        <f>0.8*AS16</f>
        <v>4</v>
      </c>
      <c r="AR16" s="25" t="s">
        <v>200</v>
      </c>
      <c r="AS16" s="130">
        <f>'Deel 1'!W42</f>
        <v>5</v>
      </c>
      <c r="AT16" s="25"/>
    </row>
    <row r="17" spans="1:46" x14ac:dyDescent="0.25">
      <c r="A17" s="35"/>
      <c r="B17" s="35"/>
      <c r="C17" s="35" t="s">
        <v>495</v>
      </c>
      <c r="D17" s="35" t="s">
        <v>496</v>
      </c>
      <c r="E17" s="35"/>
      <c r="F17" s="35"/>
      <c r="G17" s="35"/>
      <c r="H17" s="35"/>
      <c r="I17" s="35"/>
      <c r="J17" s="35"/>
      <c r="K17" s="25"/>
      <c r="L17" s="25"/>
      <c r="M17" s="32"/>
      <c r="N17" s="33"/>
      <c r="O17" s="32"/>
      <c r="P17" s="33"/>
      <c r="Q17" s="32"/>
      <c r="R17" s="33"/>
      <c r="S17" s="32"/>
      <c r="T17" s="33"/>
      <c r="U17" s="32"/>
      <c r="V17" s="33"/>
      <c r="W17" s="32"/>
      <c r="X17" s="34"/>
      <c r="Y17" s="32"/>
      <c r="Z17" s="34"/>
      <c r="AA17" s="32"/>
      <c r="AB17" s="34"/>
      <c r="AC17" s="32"/>
      <c r="AD17" s="34"/>
      <c r="AE17" s="32"/>
      <c r="AF17" s="34"/>
      <c r="AG17" s="32"/>
      <c r="AH17" s="34"/>
      <c r="AI17" s="32"/>
      <c r="AJ17" s="34"/>
      <c r="AK17" s="32"/>
      <c r="AL17" s="34"/>
      <c r="AM17" s="32"/>
      <c r="AN17" s="34"/>
      <c r="AO17" s="32"/>
      <c r="AP17" s="149"/>
      <c r="AQ17" s="134">
        <f>COUNTIF(M17:AO17, "C")</f>
        <v>0</v>
      </c>
      <c r="AR17" s="25"/>
      <c r="AS17" s="25"/>
      <c r="AT17" s="25"/>
    </row>
    <row r="18" spans="1:46" x14ac:dyDescent="0.25">
      <c r="A18" s="35"/>
      <c r="B18" s="35"/>
      <c r="C18" s="35"/>
      <c r="D18" s="150"/>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149"/>
      <c r="AQ18" s="25"/>
      <c r="AR18" s="25"/>
      <c r="AS18" s="25"/>
      <c r="AT18" s="25"/>
    </row>
    <row r="19" spans="1:46"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row>
    <row r="20" spans="1:46"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39" t="s">
        <v>497</v>
      </c>
      <c r="AD20" s="39"/>
      <c r="AE20" s="39"/>
      <c r="AF20" s="39"/>
      <c r="AG20" s="39"/>
      <c r="AH20" s="39"/>
      <c r="AI20" s="39"/>
      <c r="AJ20" s="39"/>
      <c r="AK20" s="39"/>
      <c r="AL20" s="39"/>
      <c r="AM20" s="39"/>
      <c r="AN20" s="39"/>
      <c r="AO20" s="139" t="s">
        <v>140</v>
      </c>
      <c r="AP20" s="25"/>
      <c r="AQ20" s="25"/>
      <c r="AR20" s="25"/>
      <c r="AS20" s="25"/>
      <c r="AT20" s="25"/>
    </row>
    <row r="21" spans="1:46"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152"/>
      <c r="AP21" s="25"/>
      <c r="AQ21" s="25"/>
      <c r="AR21" s="25"/>
      <c r="AS21" s="25"/>
      <c r="AT21" s="25"/>
    </row>
    <row r="22" spans="1:46" ht="18.75" x14ac:dyDescent="0.3">
      <c r="A22" s="25"/>
      <c r="B22" s="25"/>
      <c r="C22" s="123" t="s">
        <v>17</v>
      </c>
      <c r="D22" s="25"/>
      <c r="E22" s="25"/>
      <c r="F22" s="25"/>
      <c r="G22" s="25"/>
      <c r="H22" s="25"/>
      <c r="I22" s="25"/>
      <c r="J22" s="25"/>
      <c r="K22" s="25"/>
      <c r="L22" s="25"/>
      <c r="M22" s="123" t="s">
        <v>184</v>
      </c>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row>
    <row r="23" spans="1:46"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row>
    <row r="24" spans="1:46" x14ac:dyDescent="0.25">
      <c r="A24" s="25"/>
      <c r="B24" s="25"/>
      <c r="C24" s="124" t="s">
        <v>376</v>
      </c>
      <c r="D24" s="125"/>
      <c r="E24" s="125"/>
      <c r="F24" s="125"/>
      <c r="G24" s="125"/>
      <c r="H24" s="125"/>
      <c r="I24" s="125"/>
      <c r="J24" s="126"/>
      <c r="K24" s="39"/>
      <c r="L24" s="39"/>
      <c r="M24" s="23">
        <v>1</v>
      </c>
      <c r="N24" s="23"/>
      <c r="O24" s="23">
        <v>2</v>
      </c>
      <c r="P24" s="23"/>
      <c r="Q24" s="23">
        <v>3</v>
      </c>
      <c r="R24" s="23"/>
      <c r="S24" s="23">
        <v>4</v>
      </c>
      <c r="T24" s="23"/>
      <c r="U24" s="23">
        <v>5</v>
      </c>
      <c r="V24" s="23"/>
      <c r="W24" s="23">
        <v>6</v>
      </c>
      <c r="X24" s="24"/>
      <c r="Y24" s="24">
        <v>7</v>
      </c>
      <c r="Z24" s="24"/>
      <c r="AA24" s="24">
        <v>8</v>
      </c>
      <c r="AB24" s="24"/>
      <c r="AC24" s="24">
        <v>9</v>
      </c>
      <c r="AD24" s="24"/>
      <c r="AE24" s="24">
        <v>10</v>
      </c>
      <c r="AF24" s="24"/>
      <c r="AG24" s="24">
        <v>11</v>
      </c>
      <c r="AH24" s="24"/>
      <c r="AI24" s="24">
        <v>12</v>
      </c>
      <c r="AJ24" s="24"/>
      <c r="AK24" s="24">
        <v>13</v>
      </c>
      <c r="AL24" s="24"/>
      <c r="AM24" s="24">
        <v>14</v>
      </c>
      <c r="AN24" s="24"/>
      <c r="AO24" s="24">
        <v>15</v>
      </c>
      <c r="AP24" s="25"/>
      <c r="AQ24" s="152"/>
      <c r="AR24" s="152"/>
      <c r="AS24" s="25"/>
      <c r="AT24" s="25"/>
    </row>
    <row r="25" spans="1:46" x14ac:dyDescent="0.25">
      <c r="A25" s="25"/>
      <c r="B25" s="25"/>
      <c r="C25" s="127" t="s">
        <v>499</v>
      </c>
      <c r="D25" s="26"/>
      <c r="E25" s="26"/>
      <c r="F25" s="26"/>
      <c r="G25" s="26"/>
      <c r="H25" s="26"/>
      <c r="I25" s="26"/>
      <c r="J25" s="26"/>
      <c r="K25" s="25"/>
      <c r="L25" s="25"/>
      <c r="M25" s="19"/>
      <c r="N25" s="20"/>
      <c r="O25" s="19"/>
      <c r="P25" s="20"/>
      <c r="Q25" s="19"/>
      <c r="R25" s="20"/>
      <c r="S25" s="19"/>
      <c r="T25" s="20"/>
      <c r="U25" s="19"/>
      <c r="V25" s="20"/>
      <c r="W25" s="19"/>
      <c r="X25" s="22"/>
      <c r="Y25" s="19"/>
      <c r="Z25" s="22"/>
      <c r="AA25" s="19"/>
      <c r="AB25" s="22"/>
      <c r="AC25" s="19"/>
      <c r="AD25" s="22"/>
      <c r="AE25" s="19"/>
      <c r="AF25" s="22"/>
      <c r="AG25" s="19"/>
      <c r="AH25" s="22"/>
      <c r="AI25" s="19"/>
      <c r="AJ25" s="22"/>
      <c r="AK25" s="19"/>
      <c r="AL25" s="22"/>
      <c r="AM25" s="19"/>
      <c r="AN25" s="22"/>
      <c r="AO25" s="19"/>
      <c r="AP25" s="25"/>
      <c r="AQ25" s="25"/>
      <c r="AR25" s="25"/>
      <c r="AS25" s="25"/>
      <c r="AT25" s="25"/>
    </row>
    <row r="26" spans="1:46" x14ac:dyDescent="0.25">
      <c r="A26" s="25"/>
      <c r="B26" s="25"/>
      <c r="C26" s="127" t="s">
        <v>498</v>
      </c>
      <c r="D26" s="26"/>
      <c r="E26" s="26"/>
      <c r="F26" s="26"/>
      <c r="G26" s="26"/>
      <c r="H26" s="26"/>
      <c r="I26" s="26"/>
      <c r="J26" s="26"/>
      <c r="K26" s="25"/>
      <c r="L26" s="25"/>
      <c r="M26" s="19"/>
      <c r="N26" s="20"/>
      <c r="O26" s="19"/>
      <c r="P26" s="20"/>
      <c r="Q26" s="19"/>
      <c r="R26" s="20"/>
      <c r="S26" s="19"/>
      <c r="T26" s="20"/>
      <c r="U26" s="19"/>
      <c r="V26" s="20"/>
      <c r="W26" s="19"/>
      <c r="X26" s="22"/>
      <c r="Y26" s="19"/>
      <c r="Z26" s="22"/>
      <c r="AA26" s="19"/>
      <c r="AB26" s="22"/>
      <c r="AC26" s="19"/>
      <c r="AD26" s="22"/>
      <c r="AE26" s="19"/>
      <c r="AF26" s="22"/>
      <c r="AG26" s="19"/>
      <c r="AH26" s="22"/>
      <c r="AI26" s="19"/>
      <c r="AJ26" s="22"/>
      <c r="AK26" s="19"/>
      <c r="AL26" s="22"/>
      <c r="AM26" s="19"/>
      <c r="AN26" s="22"/>
      <c r="AO26" s="19"/>
      <c r="AP26" s="25"/>
      <c r="AQ26" s="25"/>
      <c r="AR26" s="25"/>
      <c r="AS26" s="25"/>
      <c r="AT26" s="25"/>
    </row>
    <row r="27" spans="1:46" x14ac:dyDescent="0.25">
      <c r="A27" s="25"/>
      <c r="B27" s="25"/>
      <c r="C27" s="127" t="s">
        <v>530</v>
      </c>
      <c r="D27" s="26"/>
      <c r="E27" s="26"/>
      <c r="F27" s="26"/>
      <c r="G27" s="26"/>
      <c r="H27" s="26"/>
      <c r="I27" s="26"/>
      <c r="J27" s="26"/>
      <c r="K27" s="25"/>
      <c r="L27" s="25"/>
      <c r="M27" s="19"/>
      <c r="N27" s="20"/>
      <c r="O27" s="19"/>
      <c r="P27" s="20"/>
      <c r="Q27" s="19"/>
      <c r="R27" s="20"/>
      <c r="S27" s="19"/>
      <c r="T27" s="20"/>
      <c r="U27" s="19"/>
      <c r="V27" s="20"/>
      <c r="W27" s="19"/>
      <c r="X27" s="22"/>
      <c r="Y27" s="19"/>
      <c r="Z27" s="22"/>
      <c r="AA27" s="19"/>
      <c r="AB27" s="22"/>
      <c r="AC27" s="19"/>
      <c r="AD27" s="22"/>
      <c r="AE27" s="19"/>
      <c r="AF27" s="22"/>
      <c r="AG27" s="19"/>
      <c r="AH27" s="22"/>
      <c r="AI27" s="19"/>
      <c r="AJ27" s="22"/>
      <c r="AK27" s="19"/>
      <c r="AL27" s="22"/>
      <c r="AM27" s="19"/>
      <c r="AN27" s="22"/>
      <c r="AO27" s="19"/>
      <c r="AP27" s="25"/>
      <c r="AQ27" s="25"/>
      <c r="AR27" s="25"/>
      <c r="AS27" s="25"/>
      <c r="AT27" s="25"/>
    </row>
    <row r="28" spans="1:46" x14ac:dyDescent="0.25">
      <c r="A28" s="25"/>
      <c r="B28" s="25"/>
      <c r="C28" s="25" t="s">
        <v>500</v>
      </c>
      <c r="D28" s="25"/>
      <c r="E28" s="25"/>
      <c r="F28" s="25"/>
      <c r="G28" s="25"/>
      <c r="H28" s="25"/>
      <c r="I28" s="25"/>
      <c r="J28" s="25"/>
      <c r="K28" s="25"/>
      <c r="L28" s="25"/>
      <c r="M28" s="19"/>
      <c r="N28" s="20"/>
      <c r="O28" s="19"/>
      <c r="P28" s="20"/>
      <c r="Q28" s="19"/>
      <c r="R28" s="20"/>
      <c r="S28" s="19"/>
      <c r="T28" s="20"/>
      <c r="U28" s="19"/>
      <c r="V28" s="20"/>
      <c r="W28" s="19"/>
      <c r="X28" s="22"/>
      <c r="Y28" s="19"/>
      <c r="Z28" s="22"/>
      <c r="AA28" s="19"/>
      <c r="AB28" s="22"/>
      <c r="AC28" s="19"/>
      <c r="AD28" s="22"/>
      <c r="AE28" s="19"/>
      <c r="AF28" s="22"/>
      <c r="AG28" s="19"/>
      <c r="AH28" s="22"/>
      <c r="AI28" s="19"/>
      <c r="AJ28" s="22"/>
      <c r="AK28" s="19"/>
      <c r="AL28" s="22"/>
      <c r="AM28" s="19"/>
      <c r="AN28" s="22"/>
      <c r="AO28" s="19"/>
      <c r="AP28" s="25"/>
      <c r="AQ28" s="25"/>
      <c r="AR28" s="25"/>
      <c r="AS28" s="25"/>
      <c r="AT28" s="25"/>
    </row>
    <row r="29" spans="1:46" x14ac:dyDescent="0.25">
      <c r="A29" s="25"/>
      <c r="B29" s="25"/>
      <c r="C29" s="127" t="s">
        <v>502</v>
      </c>
      <c r="D29" s="25"/>
      <c r="E29" s="25"/>
      <c r="F29" s="25"/>
      <c r="G29" s="25"/>
      <c r="H29" s="25"/>
      <c r="I29" s="25"/>
      <c r="J29" s="25"/>
      <c r="K29" s="25"/>
      <c r="L29" s="25"/>
      <c r="M29" s="19"/>
      <c r="N29" s="20"/>
      <c r="O29" s="19"/>
      <c r="P29" s="20"/>
      <c r="Q29" s="19"/>
      <c r="R29" s="20"/>
      <c r="S29" s="19"/>
      <c r="T29" s="20"/>
      <c r="U29" s="19"/>
      <c r="V29" s="20"/>
      <c r="W29" s="19"/>
      <c r="X29" s="22"/>
      <c r="Y29" s="19"/>
      <c r="Z29" s="22"/>
      <c r="AA29" s="19"/>
      <c r="AB29" s="22"/>
      <c r="AC29" s="19"/>
      <c r="AD29" s="22"/>
      <c r="AE29" s="19"/>
      <c r="AF29" s="22"/>
      <c r="AG29" s="19"/>
      <c r="AH29" s="22"/>
      <c r="AI29" s="19"/>
      <c r="AJ29" s="22"/>
      <c r="AK29" s="19"/>
      <c r="AL29" s="22"/>
      <c r="AM29" s="19"/>
      <c r="AN29" s="22"/>
      <c r="AO29" s="19"/>
      <c r="AP29" s="25"/>
      <c r="AQ29" s="25" t="s">
        <v>167</v>
      </c>
      <c r="AR29" s="25"/>
      <c r="AS29" s="25"/>
      <c r="AT29" s="25"/>
    </row>
    <row r="30" spans="1:46" x14ac:dyDescent="0.25">
      <c r="A30" s="25"/>
      <c r="B30" s="25"/>
      <c r="C30" s="25" t="s">
        <v>503</v>
      </c>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40">
        <f>0.8*AS30</f>
        <v>4</v>
      </c>
      <c r="AR30" s="25" t="s">
        <v>200</v>
      </c>
      <c r="AS30" s="130">
        <f>'Deel 1'!W42</f>
        <v>5</v>
      </c>
      <c r="AT30" s="25"/>
    </row>
    <row r="31" spans="1:46" x14ac:dyDescent="0.25">
      <c r="A31" s="25"/>
      <c r="B31" s="25"/>
      <c r="C31" s="48" t="s">
        <v>501</v>
      </c>
      <c r="D31" s="48"/>
      <c r="E31" s="48"/>
      <c r="F31" s="48"/>
      <c r="G31" s="48"/>
      <c r="H31" s="48"/>
      <c r="I31" s="48"/>
      <c r="J31" s="48"/>
      <c r="K31" s="48"/>
      <c r="L31" s="48"/>
      <c r="M31" s="27">
        <f>COUNTIF(M25:M29, "C")+COUNTIF(M25:M29, "NVT")</f>
        <v>0</v>
      </c>
      <c r="N31" s="28"/>
      <c r="O31" s="27">
        <f>COUNTIF(O25:O29, "C")+COUNTIF(O25:O29, "NVT")</f>
        <v>0</v>
      </c>
      <c r="P31" s="28"/>
      <c r="Q31" s="27">
        <f>COUNTIF(Q25:Q29, "C")+COUNTIF(Q25:Q29, "NVT")</f>
        <v>0</v>
      </c>
      <c r="R31" s="28"/>
      <c r="S31" s="27">
        <f>COUNTIF(S25:S29, "C")+COUNTIF(S25:S29, "NVT")</f>
        <v>0</v>
      </c>
      <c r="T31" s="28"/>
      <c r="U31" s="27">
        <f>COUNTIF(U25:U29, "C")+COUNTIF(U25:U29, "NVT")</f>
        <v>0</v>
      </c>
      <c r="V31" s="28"/>
      <c r="W31" s="27">
        <f>COUNTIF(W25:W29, "C")+COUNTIF(W25:W29, "NVT")</f>
        <v>0</v>
      </c>
      <c r="X31" s="28"/>
      <c r="Y31" s="27">
        <f>COUNTIF(Y25:Y29, "C")+COUNTIF(Y25:Y29, "NVT")</f>
        <v>0</v>
      </c>
      <c r="Z31" s="28"/>
      <c r="AA31" s="27">
        <f>COUNTIF(AA25:AA29, "C")+COUNTIF(AA25:AA29, "NVT")</f>
        <v>0</v>
      </c>
      <c r="AB31" s="28"/>
      <c r="AC31" s="27">
        <f>COUNTIF(AC25:AC29, "C")+COUNTIF(AC25:AC29, "NVT")</f>
        <v>0</v>
      </c>
      <c r="AD31" s="28"/>
      <c r="AE31" s="27">
        <f>COUNTIF(AE25:AE29, "C")+COUNTIF(AE25:AE29, "NVT")</f>
        <v>0</v>
      </c>
      <c r="AF31" s="28"/>
      <c r="AG31" s="27">
        <f>COUNTIF(AG25:AG29, "C")+COUNTIF(AG25:AG29, "NVT")</f>
        <v>0</v>
      </c>
      <c r="AH31" s="28"/>
      <c r="AI31" s="27">
        <f>COUNTIF(AI25:AI29, "C")+COUNTIF(AI25:AI29, "NVT")</f>
        <v>0</v>
      </c>
      <c r="AJ31" s="28"/>
      <c r="AK31" s="27">
        <f>COUNTIF(AK25:AK29, "C")+COUNTIF(AK25:AK29, "NVT")</f>
        <v>0</v>
      </c>
      <c r="AL31" s="28"/>
      <c r="AM31" s="27">
        <f>COUNTIF(AM25:AM29, "C")+COUNTIF(AM25:AM29, "NVT")</f>
        <v>0</v>
      </c>
      <c r="AN31" s="28"/>
      <c r="AO31" s="27">
        <f>COUNTIF(AO25:AO29, "C")+COUNTIF(AO25:AO29, "NVT")</f>
        <v>0</v>
      </c>
      <c r="AP31" s="133"/>
      <c r="AQ31" s="134">
        <f>COUNTIF(M31:AO31, "5")</f>
        <v>0</v>
      </c>
      <c r="AR31" s="25"/>
      <c r="AS31" s="25"/>
      <c r="AT31" s="25"/>
    </row>
    <row r="32" spans="1:46" x14ac:dyDescent="0.25">
      <c r="A32" s="25"/>
      <c r="B32" s="25"/>
      <c r="C32" s="25"/>
      <c r="D32" s="25"/>
      <c r="E32" s="25"/>
      <c r="F32" s="25"/>
      <c r="G32" s="25"/>
      <c r="H32" s="25"/>
      <c r="I32" s="25"/>
      <c r="J32" s="25"/>
      <c r="K32" s="25"/>
      <c r="L32" s="25"/>
      <c r="M32" s="280"/>
      <c r="N32" s="133"/>
      <c r="O32" s="280"/>
      <c r="P32" s="133"/>
      <c r="Q32" s="280"/>
      <c r="R32" s="133"/>
      <c r="S32" s="280"/>
      <c r="T32" s="133"/>
      <c r="U32" s="280"/>
      <c r="V32" s="133"/>
      <c r="W32" s="280"/>
      <c r="X32" s="133"/>
      <c r="Y32" s="280"/>
      <c r="Z32" s="133"/>
      <c r="AA32" s="280"/>
      <c r="AB32" s="133"/>
      <c r="AC32" s="280"/>
      <c r="AD32" s="133"/>
      <c r="AE32" s="280"/>
      <c r="AF32" s="133"/>
      <c r="AG32" s="280"/>
      <c r="AH32" s="133"/>
      <c r="AI32" s="280"/>
      <c r="AJ32" s="133"/>
      <c r="AK32" s="280"/>
      <c r="AL32" s="133"/>
      <c r="AM32" s="280"/>
      <c r="AN32" s="133"/>
      <c r="AO32" s="280"/>
      <c r="AP32" s="25"/>
      <c r="AQ32" s="25"/>
      <c r="AR32" s="25"/>
      <c r="AS32" s="25"/>
      <c r="AT32" s="25"/>
    </row>
    <row r="33" spans="1:87"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t="s">
        <v>167</v>
      </c>
      <c r="AR33" s="25"/>
      <c r="AS33" s="25"/>
      <c r="AT33" s="25"/>
    </row>
    <row r="34" spans="1:87" x14ac:dyDescent="0.25">
      <c r="A34" s="25"/>
      <c r="B34" s="25"/>
      <c r="C34" s="129" t="s">
        <v>377</v>
      </c>
      <c r="D34" s="39"/>
      <c r="E34" s="39"/>
      <c r="F34" s="39"/>
      <c r="G34" s="39"/>
      <c r="H34" s="39"/>
      <c r="I34" s="39"/>
      <c r="J34" s="39"/>
      <c r="K34" s="39"/>
      <c r="L34" s="39"/>
      <c r="M34" s="23">
        <v>1</v>
      </c>
      <c r="N34" s="23"/>
      <c r="O34" s="23">
        <v>2</v>
      </c>
      <c r="P34" s="23"/>
      <c r="Q34" s="23">
        <v>3</v>
      </c>
      <c r="R34" s="23"/>
      <c r="S34" s="23">
        <v>4</v>
      </c>
      <c r="T34" s="23"/>
      <c r="U34" s="23">
        <v>5</v>
      </c>
      <c r="V34" s="23"/>
      <c r="W34" s="23">
        <v>6</v>
      </c>
      <c r="X34" s="24"/>
      <c r="Y34" s="24">
        <v>7</v>
      </c>
      <c r="Z34" s="24"/>
      <c r="AA34" s="24">
        <v>8</v>
      </c>
      <c r="AB34" s="24"/>
      <c r="AC34" s="24">
        <v>9</v>
      </c>
      <c r="AD34" s="24"/>
      <c r="AE34" s="24">
        <v>10</v>
      </c>
      <c r="AF34" s="24"/>
      <c r="AG34" s="24">
        <v>11</v>
      </c>
      <c r="AH34" s="24"/>
      <c r="AI34" s="24">
        <v>12</v>
      </c>
      <c r="AJ34" s="24"/>
      <c r="AK34" s="24">
        <v>13</v>
      </c>
      <c r="AL34" s="24"/>
      <c r="AM34" s="24">
        <v>14</v>
      </c>
      <c r="AN34" s="24"/>
      <c r="AO34" s="24">
        <v>15</v>
      </c>
      <c r="AP34" s="25"/>
      <c r="AQ34" s="40">
        <f>0.8*AS34</f>
        <v>4</v>
      </c>
      <c r="AR34" s="25" t="s">
        <v>200</v>
      </c>
      <c r="AS34" s="130">
        <f>'Deel 1'!W42</f>
        <v>5</v>
      </c>
      <c r="AT34" s="25"/>
    </row>
    <row r="35" spans="1:87" x14ac:dyDescent="0.25">
      <c r="A35" s="25"/>
      <c r="B35" s="25"/>
      <c r="C35" s="153" t="s">
        <v>378</v>
      </c>
      <c r="D35" s="25"/>
      <c r="E35" s="25"/>
      <c r="F35" s="25"/>
      <c r="G35" s="25"/>
      <c r="H35" s="25"/>
      <c r="I35" s="25"/>
      <c r="J35" s="25"/>
      <c r="K35" s="25"/>
      <c r="L35" s="25"/>
      <c r="M35" s="19"/>
      <c r="N35" s="20"/>
      <c r="O35" s="19"/>
      <c r="P35" s="20"/>
      <c r="Q35" s="19"/>
      <c r="R35" s="20"/>
      <c r="S35" s="19"/>
      <c r="T35" s="20"/>
      <c r="U35" s="19"/>
      <c r="V35" s="20"/>
      <c r="W35" s="19"/>
      <c r="X35" s="22"/>
      <c r="Y35" s="19"/>
      <c r="Z35" s="22"/>
      <c r="AA35" s="19"/>
      <c r="AB35" s="22"/>
      <c r="AC35" s="19"/>
      <c r="AD35" s="22"/>
      <c r="AE35" s="19"/>
      <c r="AF35" s="22"/>
      <c r="AG35" s="19"/>
      <c r="AH35" s="22"/>
      <c r="AI35" s="19"/>
      <c r="AJ35" s="22"/>
      <c r="AK35" s="19"/>
      <c r="AL35" s="22"/>
      <c r="AM35" s="19"/>
      <c r="AN35" s="22"/>
      <c r="AO35" s="19"/>
      <c r="AP35" s="25"/>
      <c r="AQ35" s="134">
        <f>COUNTIF(M35:AO35, "C")</f>
        <v>0</v>
      </c>
      <c r="AR35" s="25"/>
      <c r="AS35" s="25"/>
      <c r="AT35" s="25"/>
    </row>
    <row r="36" spans="1:87"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row>
    <row r="37" spans="1:87"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152"/>
      <c r="AO37" s="152"/>
      <c r="AP37" s="25"/>
      <c r="AQ37" s="25" t="s">
        <v>167</v>
      </c>
      <c r="AR37" s="25"/>
      <c r="AS37" s="25"/>
      <c r="AT37" s="25"/>
    </row>
    <row r="38" spans="1:87" x14ac:dyDescent="0.25">
      <c r="A38" s="25"/>
      <c r="B38" s="25"/>
      <c r="C38" s="129" t="s">
        <v>504</v>
      </c>
      <c r="D38" s="39"/>
      <c r="E38" s="39"/>
      <c r="F38" s="39"/>
      <c r="G38" s="39"/>
      <c r="H38" s="39"/>
      <c r="I38" s="39"/>
      <c r="J38" s="39"/>
      <c r="K38" s="39"/>
      <c r="L38" s="39"/>
      <c r="M38" s="23">
        <v>1</v>
      </c>
      <c r="N38" s="23"/>
      <c r="O38" s="23">
        <v>2</v>
      </c>
      <c r="P38" s="23"/>
      <c r="Q38" s="23">
        <v>3</v>
      </c>
      <c r="R38" s="23"/>
      <c r="S38" s="23">
        <v>4</v>
      </c>
      <c r="T38" s="23"/>
      <c r="U38" s="23">
        <v>5</v>
      </c>
      <c r="V38" s="23"/>
      <c r="W38" s="23">
        <v>6</v>
      </c>
      <c r="X38" s="24"/>
      <c r="Y38" s="24">
        <v>7</v>
      </c>
      <c r="Z38" s="24"/>
      <c r="AA38" s="24">
        <v>8</v>
      </c>
      <c r="AB38" s="24"/>
      <c r="AC38" s="24">
        <v>9</v>
      </c>
      <c r="AD38" s="24"/>
      <c r="AE38" s="24">
        <v>10</v>
      </c>
      <c r="AF38" s="24"/>
      <c r="AG38" s="24">
        <v>11</v>
      </c>
      <c r="AH38" s="24"/>
      <c r="AI38" s="24">
        <v>12</v>
      </c>
      <c r="AJ38" s="24"/>
      <c r="AK38" s="24">
        <v>13</v>
      </c>
      <c r="AL38" s="24"/>
      <c r="AM38" s="24">
        <v>14</v>
      </c>
      <c r="AN38" s="24"/>
      <c r="AO38" s="24">
        <v>15</v>
      </c>
      <c r="AP38" s="25"/>
      <c r="AQ38" s="40">
        <f>0.8*AS38</f>
        <v>4</v>
      </c>
      <c r="AR38" s="25" t="s">
        <v>200</v>
      </c>
      <c r="AS38" s="130">
        <f>'Deel 1'!W42</f>
        <v>5</v>
      </c>
      <c r="AT38" s="25"/>
    </row>
    <row r="39" spans="1:87" x14ac:dyDescent="0.25">
      <c r="A39" s="25"/>
      <c r="B39" s="25"/>
      <c r="C39" s="281" t="s">
        <v>486</v>
      </c>
      <c r="D39" s="129"/>
      <c r="E39" s="129"/>
      <c r="F39" s="39"/>
      <c r="G39" s="39"/>
      <c r="H39" s="39"/>
      <c r="I39" s="39"/>
      <c r="J39" s="39"/>
      <c r="K39" s="39"/>
      <c r="L39" s="25"/>
      <c r="M39" s="19"/>
      <c r="N39" s="20"/>
      <c r="O39" s="19"/>
      <c r="P39" s="20"/>
      <c r="Q39" s="19"/>
      <c r="R39" s="20"/>
      <c r="S39" s="19"/>
      <c r="T39" s="20"/>
      <c r="U39" s="19"/>
      <c r="V39" s="20"/>
      <c r="W39" s="19"/>
      <c r="X39" s="22"/>
      <c r="Y39" s="19"/>
      <c r="Z39" s="22"/>
      <c r="AA39" s="19"/>
      <c r="AB39" s="22"/>
      <c r="AC39" s="19"/>
      <c r="AD39" s="22"/>
      <c r="AE39" s="19"/>
      <c r="AF39" s="22"/>
      <c r="AG39" s="19"/>
      <c r="AH39" s="22"/>
      <c r="AI39" s="19"/>
      <c r="AJ39" s="22"/>
      <c r="AK39" s="19"/>
      <c r="AL39" s="22"/>
      <c r="AM39" s="19"/>
      <c r="AN39" s="22"/>
      <c r="AO39" s="19"/>
      <c r="AP39" s="25"/>
      <c r="AQ39" s="134">
        <f>COUNTIF(M39:AO39, "C")</f>
        <v>0</v>
      </c>
      <c r="AR39" s="25"/>
      <c r="AS39" s="25"/>
      <c r="AT39" s="25"/>
    </row>
    <row r="40" spans="1:87" x14ac:dyDescent="0.25">
      <c r="A40" s="25"/>
      <c r="B40" s="25"/>
      <c r="C40" s="276"/>
      <c r="D40" s="151"/>
      <c r="E40" s="151"/>
      <c r="F40" s="25"/>
      <c r="G40" s="25"/>
      <c r="H40" s="25"/>
      <c r="I40" s="25"/>
      <c r="J40" s="25"/>
      <c r="K40" s="25"/>
      <c r="L40" s="25"/>
      <c r="M40" s="20"/>
      <c r="N40" s="20"/>
      <c r="O40" s="20"/>
      <c r="P40" s="20"/>
      <c r="Q40" s="20"/>
      <c r="R40" s="20"/>
      <c r="S40" s="20"/>
      <c r="T40" s="20"/>
      <c r="U40" s="20"/>
      <c r="V40" s="20"/>
      <c r="W40" s="20"/>
      <c r="X40" s="22"/>
      <c r="Y40" s="20"/>
      <c r="Z40" s="22"/>
      <c r="AA40" s="20"/>
      <c r="AB40" s="22"/>
      <c r="AC40" s="20"/>
      <c r="AD40" s="22"/>
      <c r="AE40" s="20"/>
      <c r="AF40" s="22"/>
      <c r="AG40" s="20"/>
      <c r="AH40" s="22"/>
      <c r="AI40" s="20"/>
      <c r="AJ40" s="22"/>
      <c r="AK40" s="20"/>
      <c r="AL40" s="22"/>
      <c r="AM40" s="20"/>
      <c r="AN40" s="22"/>
      <c r="AO40" s="20"/>
      <c r="AP40" s="25"/>
      <c r="AQ40" s="25"/>
      <c r="AR40" s="25"/>
      <c r="AS40" s="25"/>
      <c r="AT40" s="25"/>
    </row>
    <row r="41" spans="1:87" x14ac:dyDescent="0.25">
      <c r="A41" s="25"/>
      <c r="B41" s="25"/>
      <c r="C41" s="25" t="s">
        <v>379</v>
      </c>
      <c r="D41" s="151"/>
      <c r="E41" s="151"/>
      <c r="F41" s="25"/>
      <c r="G41" s="25"/>
      <c r="H41" s="25"/>
      <c r="I41" s="25"/>
      <c r="J41" s="25"/>
      <c r="K41" s="25"/>
      <c r="L41" s="25"/>
      <c r="M41" s="20"/>
      <c r="N41" s="20"/>
      <c r="O41" s="20"/>
      <c r="P41" s="20"/>
      <c r="Q41" s="20"/>
      <c r="R41" s="20"/>
      <c r="S41" s="20"/>
      <c r="T41" s="20"/>
      <c r="U41" s="20"/>
      <c r="V41" s="20"/>
      <c r="W41" s="20"/>
      <c r="X41" s="22"/>
      <c r="Y41" s="20"/>
      <c r="Z41" s="22"/>
      <c r="AA41" s="20"/>
      <c r="AB41" s="22"/>
      <c r="AC41" s="39" t="s">
        <v>505</v>
      </c>
      <c r="AD41" s="39"/>
      <c r="AE41" s="39"/>
      <c r="AF41" s="39"/>
      <c r="AG41" s="39"/>
      <c r="AH41" s="39"/>
      <c r="AI41" s="39"/>
      <c r="AJ41" s="39"/>
      <c r="AK41" s="39"/>
      <c r="AL41" s="39"/>
      <c r="AM41" s="39"/>
      <c r="AN41" s="139"/>
      <c r="AO41" s="139" t="s">
        <v>140</v>
      </c>
      <c r="AP41" s="25"/>
      <c r="AQ41" s="25"/>
      <c r="AR41" s="25"/>
      <c r="AS41" s="25"/>
      <c r="AT41" s="25"/>
    </row>
    <row r="42" spans="1:87" x14ac:dyDescent="0.25">
      <c r="A42" s="25"/>
      <c r="B42" s="25"/>
      <c r="C42" s="25"/>
      <c r="D42" s="151"/>
      <c r="E42" s="151"/>
      <c r="F42" s="25"/>
      <c r="G42" s="25"/>
      <c r="H42" s="25"/>
      <c r="I42" s="25"/>
      <c r="J42" s="25"/>
      <c r="K42" s="25"/>
      <c r="L42" s="25"/>
      <c r="M42" s="20"/>
      <c r="N42" s="20"/>
      <c r="O42" s="20"/>
      <c r="P42" s="20"/>
      <c r="Q42" s="20"/>
      <c r="R42" s="20"/>
      <c r="S42" s="20"/>
      <c r="T42" s="20"/>
      <c r="U42" s="20"/>
      <c r="V42" s="20"/>
      <c r="W42" s="20"/>
      <c r="X42" s="22"/>
      <c r="Y42" s="20"/>
      <c r="Z42" s="22"/>
      <c r="AA42" s="20"/>
      <c r="AB42" s="22"/>
      <c r="AC42" s="39"/>
      <c r="AD42" s="39"/>
      <c r="AE42" s="39"/>
      <c r="AF42" s="39"/>
      <c r="AG42" s="39"/>
      <c r="AH42" s="39"/>
      <c r="AI42" s="39"/>
      <c r="AJ42" s="39"/>
      <c r="AK42" s="39"/>
      <c r="AL42" s="39"/>
      <c r="AM42" s="39"/>
      <c r="AN42" s="139"/>
      <c r="AO42" s="139"/>
      <c r="AP42" s="25"/>
      <c r="AQ42" s="25"/>
      <c r="AR42" s="25"/>
      <c r="AS42" s="25"/>
      <c r="AT42" s="25"/>
    </row>
    <row r="43" spans="1:87" ht="18.75" x14ac:dyDescent="0.3">
      <c r="A43" s="25"/>
      <c r="B43" s="25"/>
      <c r="C43" s="123" t="s">
        <v>22</v>
      </c>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row>
    <row r="44" spans="1:87" ht="18.75" x14ac:dyDescent="0.3">
      <c r="A44" s="25"/>
      <c r="B44" s="25"/>
      <c r="C44" s="123"/>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1:87" x14ac:dyDescent="0.25">
      <c r="A45" s="25"/>
      <c r="B45" s="25"/>
      <c r="C45" s="147" t="s">
        <v>506</v>
      </c>
      <c r="D45" s="138"/>
      <c r="E45" s="138"/>
      <c r="F45" s="138"/>
      <c r="G45" s="138"/>
      <c r="H45" s="138"/>
      <c r="I45" s="138"/>
      <c r="J45" s="144"/>
      <c r="K45" s="39"/>
      <c r="L45" s="39"/>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row>
    <row r="46" spans="1:87" x14ac:dyDescent="0.25">
      <c r="A46" s="25"/>
      <c r="B46" s="25"/>
      <c r="C46" s="147"/>
      <c r="D46" s="138"/>
      <c r="E46" s="138" t="s">
        <v>380</v>
      </c>
      <c r="F46" s="138"/>
      <c r="G46" s="138"/>
      <c r="H46" s="138"/>
      <c r="I46" s="138"/>
      <c r="J46" s="144"/>
      <c r="K46" s="39"/>
      <c r="L46" s="39"/>
      <c r="M46" s="30">
        <v>1</v>
      </c>
      <c r="N46" s="30"/>
      <c r="O46" s="30">
        <v>2</v>
      </c>
      <c r="P46" s="30"/>
      <c r="Q46" s="30">
        <v>3</v>
      </c>
      <c r="R46" s="30"/>
      <c r="S46" s="30">
        <v>4</v>
      </c>
      <c r="T46" s="30"/>
      <c r="U46" s="30">
        <v>5</v>
      </c>
      <c r="V46" s="30"/>
      <c r="W46" s="30">
        <v>6</v>
      </c>
      <c r="X46" s="31"/>
      <c r="Y46" s="31">
        <v>7</v>
      </c>
      <c r="Z46" s="31"/>
      <c r="AA46" s="31">
        <v>8</v>
      </c>
      <c r="AB46" s="31"/>
      <c r="AC46" s="31">
        <v>9</v>
      </c>
      <c r="AD46" s="31"/>
      <c r="AE46" s="31">
        <v>10</v>
      </c>
      <c r="AF46" s="31"/>
      <c r="AG46" s="31">
        <v>11</v>
      </c>
      <c r="AH46" s="31"/>
      <c r="AI46" s="31">
        <v>12</v>
      </c>
      <c r="AJ46" s="31"/>
      <c r="AK46" s="31">
        <v>13</v>
      </c>
      <c r="AL46" s="31"/>
      <c r="AM46" s="31">
        <v>14</v>
      </c>
      <c r="AN46" s="31"/>
      <c r="AO46" s="31">
        <v>15</v>
      </c>
      <c r="AP46" s="149"/>
      <c r="AQ46" s="25"/>
      <c r="AR46" s="25"/>
      <c r="AS46" s="25"/>
      <c r="AT46" s="25"/>
      <c r="AV46" s="270"/>
      <c r="AW46" s="167"/>
      <c r="AX46" s="167"/>
      <c r="AY46" s="167"/>
      <c r="AZ46" s="167"/>
      <c r="BA46" s="167"/>
      <c r="BB46" s="167"/>
      <c r="BC46" s="167"/>
      <c r="BD46" s="167"/>
      <c r="BE46" s="167"/>
      <c r="BF46" s="271"/>
      <c r="BG46" s="271"/>
      <c r="BH46" s="271"/>
      <c r="BI46" s="271"/>
      <c r="BJ46" s="271"/>
      <c r="BK46" s="271"/>
      <c r="BL46" s="271"/>
      <c r="BM46" s="271"/>
      <c r="BN46" s="271"/>
      <c r="BO46" s="271"/>
      <c r="BP46" s="271"/>
      <c r="BQ46" s="272"/>
      <c r="BR46" s="272"/>
      <c r="BS46" s="272"/>
      <c r="BT46" s="272"/>
      <c r="BU46" s="272"/>
      <c r="BV46" s="272"/>
      <c r="BW46" s="272"/>
      <c r="BX46" s="272"/>
      <c r="BY46" s="272"/>
      <c r="BZ46" s="272"/>
      <c r="CA46" s="272"/>
      <c r="CB46" s="272"/>
      <c r="CC46" s="272"/>
      <c r="CD46" s="272"/>
      <c r="CE46" s="272"/>
      <c r="CF46" s="272"/>
      <c r="CG46" s="272"/>
      <c r="CH46" s="272"/>
      <c r="CI46" s="167"/>
    </row>
    <row r="47" spans="1:87" x14ac:dyDescent="0.25">
      <c r="A47" s="25"/>
      <c r="B47" s="25"/>
      <c r="C47" s="35"/>
      <c r="D47" s="150" t="s">
        <v>507</v>
      </c>
      <c r="E47" s="35"/>
      <c r="F47" s="35"/>
      <c r="G47" s="35"/>
      <c r="H47" s="35"/>
      <c r="I47" s="35"/>
      <c r="J47" s="35"/>
      <c r="K47" s="25"/>
      <c r="L47" s="25"/>
      <c r="M47" s="32"/>
      <c r="N47" s="33"/>
      <c r="O47" s="32"/>
      <c r="P47" s="33"/>
      <c r="Q47" s="32"/>
      <c r="R47" s="33"/>
      <c r="S47" s="32"/>
      <c r="T47" s="33"/>
      <c r="U47" s="32"/>
      <c r="V47" s="33"/>
      <c r="W47" s="32"/>
      <c r="X47" s="34"/>
      <c r="Y47" s="32"/>
      <c r="Z47" s="34"/>
      <c r="AA47" s="32"/>
      <c r="AB47" s="34"/>
      <c r="AC47" s="32"/>
      <c r="AD47" s="34"/>
      <c r="AE47" s="32"/>
      <c r="AF47" s="34"/>
      <c r="AG47" s="32"/>
      <c r="AH47" s="34"/>
      <c r="AI47" s="32"/>
      <c r="AJ47" s="34"/>
      <c r="AK47" s="32"/>
      <c r="AL47" s="34"/>
      <c r="AM47" s="32"/>
      <c r="AN47" s="34"/>
      <c r="AO47" s="32"/>
      <c r="AP47" s="149"/>
      <c r="AQ47" s="25"/>
      <c r="AR47" s="25"/>
      <c r="AS47" s="25"/>
      <c r="AT47" s="25"/>
      <c r="AV47" s="273"/>
      <c r="AW47" s="167"/>
      <c r="AX47" s="167"/>
      <c r="AY47" s="167"/>
      <c r="AZ47" s="167"/>
      <c r="BA47" s="167"/>
      <c r="BB47" s="167"/>
      <c r="BC47" s="167"/>
      <c r="BD47" s="167"/>
      <c r="BE47" s="167"/>
      <c r="BF47" s="274"/>
      <c r="BG47" s="274"/>
      <c r="BH47" s="274"/>
      <c r="BI47" s="274"/>
      <c r="BJ47" s="274"/>
      <c r="BK47" s="274"/>
      <c r="BL47" s="274"/>
      <c r="BM47" s="274"/>
      <c r="BN47" s="274"/>
      <c r="BO47" s="274"/>
      <c r="BP47" s="274"/>
      <c r="BQ47" s="275"/>
      <c r="BR47" s="274"/>
      <c r="BS47" s="275"/>
      <c r="BT47" s="274"/>
      <c r="BU47" s="275"/>
      <c r="BV47" s="274"/>
      <c r="BW47" s="275"/>
      <c r="BX47" s="274"/>
      <c r="BY47" s="275"/>
      <c r="BZ47" s="274"/>
      <c r="CA47" s="275"/>
      <c r="CB47" s="274"/>
      <c r="CC47" s="275"/>
      <c r="CD47" s="274"/>
      <c r="CE47" s="275"/>
      <c r="CF47" s="274"/>
      <c r="CG47" s="275"/>
      <c r="CH47" s="274"/>
      <c r="CI47" s="167"/>
    </row>
    <row r="48" spans="1:87" x14ac:dyDescent="0.25">
      <c r="A48" s="25"/>
      <c r="B48" s="25"/>
      <c r="C48" s="35"/>
      <c r="D48" s="150" t="s">
        <v>508</v>
      </c>
      <c r="E48" s="35"/>
      <c r="F48" s="35"/>
      <c r="G48" s="35"/>
      <c r="H48" s="35"/>
      <c r="I48" s="35"/>
      <c r="J48" s="35"/>
      <c r="K48" s="25"/>
      <c r="L48" s="25"/>
      <c r="M48" s="32"/>
      <c r="N48" s="33"/>
      <c r="O48" s="32"/>
      <c r="P48" s="33"/>
      <c r="Q48" s="32"/>
      <c r="R48" s="33"/>
      <c r="S48" s="32"/>
      <c r="T48" s="33"/>
      <c r="U48" s="32"/>
      <c r="V48" s="33"/>
      <c r="W48" s="32"/>
      <c r="X48" s="34"/>
      <c r="Y48" s="32"/>
      <c r="Z48" s="34"/>
      <c r="AA48" s="32"/>
      <c r="AB48" s="34"/>
      <c r="AC48" s="32"/>
      <c r="AD48" s="34"/>
      <c r="AE48" s="32"/>
      <c r="AF48" s="34"/>
      <c r="AG48" s="32"/>
      <c r="AH48" s="34"/>
      <c r="AI48" s="32"/>
      <c r="AJ48" s="34"/>
      <c r="AK48" s="32"/>
      <c r="AL48" s="34"/>
      <c r="AM48" s="32"/>
      <c r="AN48" s="34"/>
      <c r="AO48" s="32"/>
      <c r="AP48" s="149"/>
      <c r="AQ48" s="25"/>
      <c r="AR48" s="25"/>
      <c r="AS48" s="25"/>
      <c r="AT48" s="25"/>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row>
    <row r="49" spans="1:46" x14ac:dyDescent="0.25">
      <c r="A49" s="25"/>
      <c r="B49" s="25"/>
      <c r="C49" s="35"/>
      <c r="D49" s="150" t="s">
        <v>509</v>
      </c>
      <c r="E49" s="35"/>
      <c r="F49" s="35"/>
      <c r="G49" s="35"/>
      <c r="H49" s="35"/>
      <c r="I49" s="35"/>
      <c r="J49" s="35"/>
      <c r="K49" s="35"/>
      <c r="L49" s="35"/>
      <c r="M49" s="32"/>
      <c r="N49" s="33"/>
      <c r="O49" s="32"/>
      <c r="P49" s="33"/>
      <c r="Q49" s="32"/>
      <c r="R49" s="33"/>
      <c r="S49" s="32"/>
      <c r="T49" s="33"/>
      <c r="U49" s="32"/>
      <c r="V49" s="33"/>
      <c r="W49" s="32"/>
      <c r="X49" s="34"/>
      <c r="Y49" s="32"/>
      <c r="Z49" s="34"/>
      <c r="AA49" s="32"/>
      <c r="AB49" s="34"/>
      <c r="AC49" s="32"/>
      <c r="AD49" s="34"/>
      <c r="AE49" s="32"/>
      <c r="AF49" s="34"/>
      <c r="AG49" s="32"/>
      <c r="AH49" s="34"/>
      <c r="AI49" s="32"/>
      <c r="AJ49" s="34"/>
      <c r="AK49" s="32"/>
      <c r="AL49" s="34"/>
      <c r="AM49" s="32"/>
      <c r="AN49" s="34"/>
      <c r="AO49" s="32"/>
      <c r="AP49" s="149"/>
      <c r="AQ49" s="25"/>
      <c r="AR49" s="25"/>
      <c r="AS49" s="25"/>
      <c r="AT49" s="25"/>
    </row>
    <row r="50" spans="1:46" x14ac:dyDescent="0.25">
      <c r="A50" s="25"/>
      <c r="B50" s="25"/>
      <c r="C50" s="35"/>
      <c r="D50" s="150" t="s">
        <v>510</v>
      </c>
      <c r="E50" s="35"/>
      <c r="F50" s="35"/>
      <c r="G50" s="35"/>
      <c r="H50" s="35"/>
      <c r="I50" s="35"/>
      <c r="J50" s="35"/>
      <c r="K50" s="35"/>
      <c r="L50" s="35"/>
      <c r="M50" s="32"/>
      <c r="N50" s="33"/>
      <c r="O50" s="32"/>
      <c r="P50" s="33"/>
      <c r="Q50" s="32"/>
      <c r="R50" s="33"/>
      <c r="S50" s="32"/>
      <c r="T50" s="33"/>
      <c r="U50" s="32"/>
      <c r="V50" s="33"/>
      <c r="W50" s="32"/>
      <c r="X50" s="34"/>
      <c r="Y50" s="32"/>
      <c r="Z50" s="34"/>
      <c r="AA50" s="32"/>
      <c r="AB50" s="34"/>
      <c r="AC50" s="32"/>
      <c r="AD50" s="34"/>
      <c r="AE50" s="32"/>
      <c r="AF50" s="34"/>
      <c r="AG50" s="32"/>
      <c r="AH50" s="34"/>
      <c r="AI50" s="32"/>
      <c r="AJ50" s="34"/>
      <c r="AK50" s="32"/>
      <c r="AL50" s="34"/>
      <c r="AM50" s="32"/>
      <c r="AN50" s="34"/>
      <c r="AO50" s="32"/>
      <c r="AP50" s="149"/>
      <c r="AQ50" s="25"/>
      <c r="AR50" s="25"/>
      <c r="AS50" s="25"/>
      <c r="AT50" s="25"/>
    </row>
    <row r="51" spans="1:46" x14ac:dyDescent="0.25">
      <c r="A51" s="25"/>
      <c r="B51" s="25"/>
      <c r="C51" s="35"/>
      <c r="D51" s="150" t="s">
        <v>511</v>
      </c>
      <c r="E51" s="35"/>
      <c r="F51" s="35"/>
      <c r="G51" s="35"/>
      <c r="H51" s="35"/>
      <c r="I51" s="35"/>
      <c r="J51" s="35"/>
      <c r="K51" s="35"/>
      <c r="L51" s="35"/>
      <c r="M51" s="32"/>
      <c r="N51" s="33"/>
      <c r="O51" s="32"/>
      <c r="P51" s="33"/>
      <c r="Q51" s="32"/>
      <c r="R51" s="33"/>
      <c r="S51" s="32"/>
      <c r="T51" s="33"/>
      <c r="U51" s="32"/>
      <c r="V51" s="33"/>
      <c r="W51" s="32"/>
      <c r="X51" s="34"/>
      <c r="Y51" s="32"/>
      <c r="Z51" s="34"/>
      <c r="AA51" s="32"/>
      <c r="AB51" s="34"/>
      <c r="AC51" s="32"/>
      <c r="AD51" s="34"/>
      <c r="AE51" s="32"/>
      <c r="AF51" s="34"/>
      <c r="AG51" s="32"/>
      <c r="AH51" s="34"/>
      <c r="AI51" s="32"/>
      <c r="AJ51" s="34"/>
      <c r="AK51" s="32"/>
      <c r="AL51" s="34"/>
      <c r="AM51" s="32"/>
      <c r="AN51" s="34"/>
      <c r="AO51" s="32"/>
      <c r="AP51" s="149"/>
      <c r="AQ51" s="25" t="s">
        <v>167</v>
      </c>
      <c r="AR51" s="25"/>
      <c r="AS51" s="25"/>
      <c r="AT51" s="25"/>
    </row>
    <row r="52" spans="1:46" x14ac:dyDescent="0.25">
      <c r="A52" s="25"/>
      <c r="B52" s="25"/>
      <c r="C52" s="35"/>
      <c r="D52" s="150"/>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149"/>
      <c r="AQ52" s="40">
        <f>0.8*AS52</f>
        <v>4</v>
      </c>
      <c r="AR52" s="25" t="s">
        <v>200</v>
      </c>
      <c r="AS52" s="130">
        <f>'Deel 1'!W42</f>
        <v>5</v>
      </c>
      <c r="AT52" s="25"/>
    </row>
    <row r="53" spans="1:46" x14ac:dyDescent="0.25">
      <c r="A53" s="25"/>
      <c r="B53" s="25"/>
      <c r="C53" s="48" t="s">
        <v>512</v>
      </c>
      <c r="D53" s="48"/>
      <c r="E53" s="48"/>
      <c r="F53" s="48"/>
      <c r="G53" s="48"/>
      <c r="H53" s="48"/>
      <c r="I53" s="48"/>
      <c r="J53" s="48"/>
      <c r="K53" s="48"/>
      <c r="L53" s="48"/>
      <c r="M53" s="27">
        <f>COUNTIF(M47:M51, "C")</f>
        <v>0</v>
      </c>
      <c r="N53" s="28"/>
      <c r="O53" s="27">
        <f>COUNTIF(O47:O51, "C")</f>
        <v>0</v>
      </c>
      <c r="P53" s="28"/>
      <c r="Q53" s="27">
        <f>COUNTIF(Q47:Q51, "C")</f>
        <v>0</v>
      </c>
      <c r="R53" s="28"/>
      <c r="S53" s="27">
        <f>COUNTIF(S47:S51, "C")</f>
        <v>0</v>
      </c>
      <c r="T53" s="28"/>
      <c r="U53" s="27">
        <f>COUNTIF(U47:U51, "C")</f>
        <v>0</v>
      </c>
      <c r="V53" s="28"/>
      <c r="W53" s="27">
        <f>COUNTIF(W47:W51, "C")</f>
        <v>0</v>
      </c>
      <c r="X53" s="28"/>
      <c r="Y53" s="27">
        <f>COUNTIF(Y47:Y51, "C")</f>
        <v>0</v>
      </c>
      <c r="Z53" s="28"/>
      <c r="AA53" s="27">
        <f>COUNTIF(AA47:AA51, "C")</f>
        <v>0</v>
      </c>
      <c r="AB53" s="28"/>
      <c r="AC53" s="27">
        <f>COUNTIF(AC47:AC51, "C")</f>
        <v>0</v>
      </c>
      <c r="AD53" s="28"/>
      <c r="AE53" s="27">
        <f>COUNTIF(AE47:AE51, "C")</f>
        <v>0</v>
      </c>
      <c r="AF53" s="28"/>
      <c r="AG53" s="27">
        <f>COUNTIF(AG47:AG51, "C")</f>
        <v>0</v>
      </c>
      <c r="AH53" s="28"/>
      <c r="AI53" s="27">
        <f>COUNTIF(AI47:AI51, "C")</f>
        <v>0</v>
      </c>
      <c r="AJ53" s="28"/>
      <c r="AK53" s="27">
        <f>COUNTIF(AK47:AK51, "C")</f>
        <v>0</v>
      </c>
      <c r="AL53" s="28"/>
      <c r="AM53" s="27">
        <f>COUNTIF(AM47:AM51, "C")</f>
        <v>0</v>
      </c>
      <c r="AN53" s="28"/>
      <c r="AO53" s="27">
        <f>COUNTIF(AO47:AO51, "C")</f>
        <v>0</v>
      </c>
      <c r="AP53" s="158"/>
      <c r="AQ53" s="134">
        <f>COUNTIF(M53:AO53, "3")</f>
        <v>0</v>
      </c>
      <c r="AR53" s="25"/>
      <c r="AS53" s="25"/>
      <c r="AT53" s="25"/>
    </row>
    <row r="54" spans="1:46" ht="18.75" x14ac:dyDescent="0.3">
      <c r="A54" s="25"/>
      <c r="B54" s="25"/>
      <c r="C54" s="123"/>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row>
    <row r="55" spans="1:46" x14ac:dyDescent="0.25">
      <c r="A55" s="25"/>
      <c r="B55" s="25"/>
      <c r="C55" s="282" t="s">
        <v>531</v>
      </c>
      <c r="D55" s="159"/>
      <c r="E55" s="159"/>
      <c r="F55" s="159"/>
      <c r="G55" s="159"/>
      <c r="H55" s="159"/>
      <c r="I55" s="159"/>
      <c r="J55" s="283"/>
      <c r="K55" s="39"/>
      <c r="L55" s="39"/>
      <c r="M55" s="30">
        <v>1</v>
      </c>
      <c r="N55" s="30"/>
      <c r="O55" s="30">
        <v>2</v>
      </c>
      <c r="P55" s="30"/>
      <c r="Q55" s="30">
        <v>3</v>
      </c>
      <c r="R55" s="30"/>
      <c r="S55" s="30">
        <v>4</v>
      </c>
      <c r="T55" s="30"/>
      <c r="U55" s="30">
        <v>5</v>
      </c>
      <c r="V55" s="30"/>
      <c r="W55" s="30">
        <v>6</v>
      </c>
      <c r="X55" s="31"/>
      <c r="Y55" s="31">
        <v>7</v>
      </c>
      <c r="Z55" s="31"/>
      <c r="AA55" s="31">
        <v>8</v>
      </c>
      <c r="AB55" s="31"/>
      <c r="AC55" s="31">
        <v>9</v>
      </c>
      <c r="AD55" s="31"/>
      <c r="AE55" s="31">
        <v>10</v>
      </c>
      <c r="AF55" s="31"/>
      <c r="AG55" s="31">
        <v>11</v>
      </c>
      <c r="AH55" s="31"/>
      <c r="AI55" s="31">
        <v>12</v>
      </c>
      <c r="AJ55" s="31"/>
      <c r="AK55" s="31">
        <v>13</v>
      </c>
      <c r="AL55" s="31"/>
      <c r="AM55" s="31">
        <v>14</v>
      </c>
      <c r="AN55" s="31"/>
      <c r="AO55" s="31">
        <v>15</v>
      </c>
      <c r="AP55" s="25"/>
      <c r="AQ55" s="40">
        <f>0.8*AS55</f>
        <v>4</v>
      </c>
      <c r="AR55" s="25" t="s">
        <v>200</v>
      </c>
      <c r="AS55" s="130">
        <f>'Deel 1'!W42</f>
        <v>5</v>
      </c>
      <c r="AT55" s="25"/>
    </row>
    <row r="56" spans="1:46" x14ac:dyDescent="0.25">
      <c r="A56" s="25"/>
      <c r="B56" s="25"/>
      <c r="C56" s="129" t="s">
        <v>486</v>
      </c>
      <c r="D56" s="39"/>
      <c r="E56" s="39"/>
      <c r="F56" s="39"/>
      <c r="G56" s="39"/>
      <c r="H56" s="39"/>
      <c r="I56" s="39"/>
      <c r="J56" s="39"/>
      <c r="K56" s="39"/>
      <c r="L56" s="25"/>
      <c r="M56" s="32"/>
      <c r="N56" s="33"/>
      <c r="O56" s="32"/>
      <c r="P56" s="33"/>
      <c r="Q56" s="32"/>
      <c r="R56" s="33"/>
      <c r="S56" s="32"/>
      <c r="T56" s="33"/>
      <c r="U56" s="32"/>
      <c r="V56" s="33"/>
      <c r="W56" s="32"/>
      <c r="X56" s="34"/>
      <c r="Y56" s="32"/>
      <c r="Z56" s="34"/>
      <c r="AA56" s="32"/>
      <c r="AB56" s="34"/>
      <c r="AC56" s="32"/>
      <c r="AD56" s="34"/>
      <c r="AE56" s="32"/>
      <c r="AF56" s="34"/>
      <c r="AG56" s="32"/>
      <c r="AH56" s="34"/>
      <c r="AI56" s="32"/>
      <c r="AJ56" s="34"/>
      <c r="AK56" s="32"/>
      <c r="AL56" s="34"/>
      <c r="AM56" s="32"/>
      <c r="AN56" s="34"/>
      <c r="AO56" s="32"/>
      <c r="AP56" s="25"/>
      <c r="AQ56" s="134">
        <f>COUNTIF(M56:AO56, "C")</f>
        <v>0</v>
      </c>
      <c r="AR56" s="25"/>
      <c r="AS56" s="25"/>
      <c r="AT56" s="25"/>
    </row>
    <row r="57" spans="1:46" ht="18.75" x14ac:dyDescent="0.3">
      <c r="A57" s="25"/>
      <c r="B57" s="25"/>
      <c r="C57" s="123"/>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row>
    <row r="58" spans="1:46" x14ac:dyDescent="0.25">
      <c r="A58" s="25"/>
      <c r="B58" s="25"/>
      <c r="C58" s="147" t="s">
        <v>532</v>
      </c>
      <c r="D58" s="138"/>
      <c r="E58" s="138"/>
      <c r="F58" s="138"/>
      <c r="G58" s="138"/>
      <c r="H58" s="138"/>
      <c r="I58" s="138"/>
      <c r="J58" s="144"/>
      <c r="K58" s="39"/>
      <c r="L58" s="39"/>
      <c r="M58" s="30">
        <v>1</v>
      </c>
      <c r="N58" s="30"/>
      <c r="O58" s="30">
        <v>2</v>
      </c>
      <c r="P58" s="30"/>
      <c r="Q58" s="30">
        <v>3</v>
      </c>
      <c r="R58" s="30"/>
      <c r="S58" s="30">
        <v>4</v>
      </c>
      <c r="T58" s="30"/>
      <c r="U58" s="30">
        <v>5</v>
      </c>
      <c r="V58" s="30"/>
      <c r="W58" s="30">
        <v>6</v>
      </c>
      <c r="X58" s="31"/>
      <c r="Y58" s="31">
        <v>7</v>
      </c>
      <c r="Z58" s="31"/>
      <c r="AA58" s="31">
        <v>8</v>
      </c>
      <c r="AB58" s="31"/>
      <c r="AC58" s="31">
        <v>9</v>
      </c>
      <c r="AD58" s="31"/>
      <c r="AE58" s="31">
        <v>10</v>
      </c>
      <c r="AF58" s="31"/>
      <c r="AG58" s="31">
        <v>11</v>
      </c>
      <c r="AH58" s="31"/>
      <c r="AI58" s="31">
        <v>12</v>
      </c>
      <c r="AJ58" s="31"/>
      <c r="AK58" s="31">
        <v>13</v>
      </c>
      <c r="AL58" s="31"/>
      <c r="AM58" s="31">
        <v>14</v>
      </c>
      <c r="AN58" s="31"/>
      <c r="AO58" s="31">
        <v>15</v>
      </c>
      <c r="AP58" s="149"/>
      <c r="AQ58" s="40">
        <f>0.8*AS58</f>
        <v>4</v>
      </c>
      <c r="AR58" s="25" t="s">
        <v>200</v>
      </c>
      <c r="AS58" s="130">
        <f>'Deel 1'!W42</f>
        <v>5</v>
      </c>
      <c r="AT58" s="25"/>
    </row>
    <row r="59" spans="1:46" x14ac:dyDescent="0.25">
      <c r="A59" s="25"/>
      <c r="B59" s="25"/>
      <c r="C59" s="129" t="s">
        <v>486</v>
      </c>
      <c r="D59" s="39"/>
      <c r="E59" s="39"/>
      <c r="F59" s="39"/>
      <c r="G59" s="39"/>
      <c r="H59" s="39"/>
      <c r="I59" s="39"/>
      <c r="J59" s="39"/>
      <c r="K59" s="39"/>
      <c r="L59" s="25"/>
      <c r="M59" s="32"/>
      <c r="N59" s="33"/>
      <c r="O59" s="32"/>
      <c r="P59" s="33"/>
      <c r="Q59" s="32"/>
      <c r="R59" s="33"/>
      <c r="S59" s="32"/>
      <c r="T59" s="33"/>
      <c r="U59" s="32"/>
      <c r="V59" s="33"/>
      <c r="W59" s="32"/>
      <c r="X59" s="34"/>
      <c r="Y59" s="32"/>
      <c r="Z59" s="34"/>
      <c r="AA59" s="32"/>
      <c r="AB59" s="34"/>
      <c r="AC59" s="32"/>
      <c r="AD59" s="34"/>
      <c r="AE59" s="32"/>
      <c r="AF59" s="34"/>
      <c r="AG59" s="32"/>
      <c r="AH59" s="34"/>
      <c r="AI59" s="32"/>
      <c r="AJ59" s="34"/>
      <c r="AK59" s="32"/>
      <c r="AL59" s="34"/>
      <c r="AM59" s="32"/>
      <c r="AN59" s="34"/>
      <c r="AO59" s="32"/>
      <c r="AP59" s="25"/>
      <c r="AQ59" s="134">
        <f>COUNTIF(M59:AO59, "C")</f>
        <v>0</v>
      </c>
      <c r="AR59" s="25"/>
      <c r="AS59" s="25"/>
      <c r="AT59" s="25"/>
    </row>
    <row r="60" spans="1:46" x14ac:dyDescent="0.25">
      <c r="A60" s="25"/>
      <c r="B60" s="25"/>
      <c r="C60" s="35"/>
      <c r="D60" s="150"/>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149"/>
      <c r="AQ60" s="40"/>
      <c r="AR60" s="25"/>
      <c r="AS60" s="130"/>
      <c r="AT60" s="25"/>
    </row>
    <row r="61" spans="1:46" x14ac:dyDescent="0.25">
      <c r="A61" s="25"/>
      <c r="B61" s="25"/>
      <c r="C61" s="282" t="s">
        <v>533</v>
      </c>
      <c r="D61" s="159"/>
      <c r="E61" s="159"/>
      <c r="F61" s="159"/>
      <c r="G61" s="159"/>
      <c r="H61" s="159"/>
      <c r="I61" s="159"/>
      <c r="J61" s="283"/>
      <c r="K61" s="39"/>
      <c r="L61" s="39"/>
      <c r="M61" s="30">
        <v>1</v>
      </c>
      <c r="N61" s="30"/>
      <c r="O61" s="30">
        <v>2</v>
      </c>
      <c r="P61" s="30"/>
      <c r="Q61" s="30">
        <v>3</v>
      </c>
      <c r="R61" s="30"/>
      <c r="S61" s="30">
        <v>4</v>
      </c>
      <c r="T61" s="30"/>
      <c r="U61" s="30">
        <v>5</v>
      </c>
      <c r="V61" s="30"/>
      <c r="W61" s="30">
        <v>6</v>
      </c>
      <c r="X61" s="31"/>
      <c r="Y61" s="31">
        <v>7</v>
      </c>
      <c r="Z61" s="31"/>
      <c r="AA61" s="31">
        <v>8</v>
      </c>
      <c r="AB61" s="31"/>
      <c r="AC61" s="31">
        <v>9</v>
      </c>
      <c r="AD61" s="31"/>
      <c r="AE61" s="31">
        <v>10</v>
      </c>
      <c r="AF61" s="31"/>
      <c r="AG61" s="31">
        <v>11</v>
      </c>
      <c r="AH61" s="31"/>
      <c r="AI61" s="31">
        <v>12</v>
      </c>
      <c r="AJ61" s="31"/>
      <c r="AK61" s="31">
        <v>13</v>
      </c>
      <c r="AL61" s="31"/>
      <c r="AM61" s="31">
        <v>14</v>
      </c>
      <c r="AN61" s="31"/>
      <c r="AO61" s="31">
        <v>15</v>
      </c>
      <c r="AP61" s="25"/>
      <c r="AQ61" s="40">
        <f>0.8*AS61</f>
        <v>4</v>
      </c>
      <c r="AR61" s="25" t="s">
        <v>200</v>
      </c>
      <c r="AS61" s="130">
        <f>'Deel 1'!W42</f>
        <v>5</v>
      </c>
      <c r="AT61" s="25"/>
    </row>
    <row r="62" spans="1:46" x14ac:dyDescent="0.25">
      <c r="A62" s="25"/>
      <c r="B62" s="25"/>
      <c r="C62" s="129" t="s">
        <v>534</v>
      </c>
      <c r="D62" s="39"/>
      <c r="E62" s="39"/>
      <c r="F62" s="39"/>
      <c r="G62" s="39"/>
      <c r="H62" s="39"/>
      <c r="I62" s="39"/>
      <c r="J62" s="39"/>
      <c r="K62" s="39"/>
      <c r="L62" s="25"/>
      <c r="M62" s="32"/>
      <c r="N62" s="33"/>
      <c r="O62" s="32"/>
      <c r="P62" s="33"/>
      <c r="Q62" s="32"/>
      <c r="R62" s="33"/>
      <c r="S62" s="32"/>
      <c r="T62" s="33"/>
      <c r="U62" s="32"/>
      <c r="V62" s="33"/>
      <c r="W62" s="32"/>
      <c r="X62" s="34"/>
      <c r="Y62" s="32"/>
      <c r="Z62" s="34"/>
      <c r="AA62" s="32"/>
      <c r="AB62" s="34"/>
      <c r="AC62" s="32"/>
      <c r="AD62" s="34"/>
      <c r="AE62" s="32"/>
      <c r="AF62" s="34"/>
      <c r="AG62" s="32"/>
      <c r="AH62" s="34"/>
      <c r="AI62" s="32"/>
      <c r="AJ62" s="34"/>
      <c r="AK62" s="32"/>
      <c r="AL62" s="34"/>
      <c r="AM62" s="32"/>
      <c r="AN62" s="34"/>
      <c r="AO62" s="32"/>
      <c r="AP62" s="25"/>
      <c r="AQ62" s="134">
        <f>COUNTIF(M62:AO62, "C")</f>
        <v>0</v>
      </c>
      <c r="AR62" s="25"/>
      <c r="AS62" s="25"/>
      <c r="AT62" s="25"/>
    </row>
    <row r="63" spans="1:46" x14ac:dyDescent="0.25">
      <c r="A63" s="25"/>
      <c r="B63" s="25"/>
      <c r="C63" s="151"/>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row>
    <row r="64" spans="1:46" x14ac:dyDescent="0.25">
      <c r="A64" s="25"/>
      <c r="B64" s="25"/>
      <c r="C64" s="124" t="s">
        <v>514</v>
      </c>
      <c r="D64" s="125"/>
      <c r="E64" s="125"/>
      <c r="F64" s="125"/>
      <c r="G64" s="125"/>
      <c r="H64" s="125"/>
      <c r="I64" s="125"/>
      <c r="J64" s="126"/>
      <c r="K64" s="39"/>
      <c r="L64" s="39"/>
      <c r="M64" s="23">
        <v>1</v>
      </c>
      <c r="N64" s="23"/>
      <c r="O64" s="23">
        <v>2</v>
      </c>
      <c r="P64" s="23"/>
      <c r="Q64" s="23">
        <v>3</v>
      </c>
      <c r="R64" s="23"/>
      <c r="S64" s="23">
        <v>4</v>
      </c>
      <c r="T64" s="23"/>
      <c r="U64" s="23">
        <v>5</v>
      </c>
      <c r="V64" s="23"/>
      <c r="W64" s="23">
        <v>6</v>
      </c>
      <c r="X64" s="24"/>
      <c r="Y64" s="24">
        <v>7</v>
      </c>
      <c r="Z64" s="24"/>
      <c r="AA64" s="24">
        <v>8</v>
      </c>
      <c r="AB64" s="24"/>
      <c r="AC64" s="24">
        <v>9</v>
      </c>
      <c r="AD64" s="24"/>
      <c r="AE64" s="24">
        <v>10</v>
      </c>
      <c r="AF64" s="24"/>
      <c r="AG64" s="24">
        <v>11</v>
      </c>
      <c r="AH64" s="24"/>
      <c r="AI64" s="24">
        <v>12</v>
      </c>
      <c r="AJ64" s="24"/>
      <c r="AK64" s="24">
        <v>13</v>
      </c>
      <c r="AL64" s="24"/>
      <c r="AM64" s="24">
        <v>14</v>
      </c>
      <c r="AN64" s="24"/>
      <c r="AO64" s="24">
        <v>15</v>
      </c>
      <c r="AP64" s="25"/>
      <c r="AQ64" s="40">
        <f>0.8*AS64</f>
        <v>4</v>
      </c>
      <c r="AR64" s="25" t="s">
        <v>200</v>
      </c>
      <c r="AS64" s="130">
        <f>'Deel 1'!W42</f>
        <v>5</v>
      </c>
      <c r="AT64" s="25"/>
    </row>
    <row r="65" spans="1:46" x14ac:dyDescent="0.25">
      <c r="A65" s="25"/>
      <c r="B65" s="25"/>
      <c r="C65" s="154" t="s">
        <v>29</v>
      </c>
      <c r="D65" s="155" t="s">
        <v>185</v>
      </c>
      <c r="E65" s="26"/>
      <c r="F65" s="26"/>
      <c r="G65" s="26"/>
      <c r="H65" s="26"/>
      <c r="I65" s="26"/>
      <c r="J65" s="26"/>
      <c r="K65" s="25"/>
      <c r="L65" s="25"/>
      <c r="M65" s="19"/>
      <c r="N65" s="20"/>
      <c r="O65" s="19"/>
      <c r="P65" s="20"/>
      <c r="Q65" s="19"/>
      <c r="R65" s="20"/>
      <c r="S65" s="19"/>
      <c r="T65" s="20"/>
      <c r="U65" s="19"/>
      <c r="V65" s="20"/>
      <c r="W65" s="19"/>
      <c r="X65" s="22"/>
      <c r="Y65" s="19"/>
      <c r="Z65" s="22"/>
      <c r="AA65" s="19"/>
      <c r="AB65" s="22"/>
      <c r="AC65" s="19"/>
      <c r="AD65" s="22"/>
      <c r="AE65" s="19"/>
      <c r="AF65" s="22"/>
      <c r="AG65" s="19"/>
      <c r="AH65" s="22"/>
      <c r="AI65" s="19"/>
      <c r="AJ65" s="22"/>
      <c r="AK65" s="19"/>
      <c r="AL65" s="22"/>
      <c r="AM65" s="19"/>
      <c r="AN65" s="22"/>
      <c r="AO65" s="19"/>
      <c r="AP65" s="25"/>
      <c r="AQ65" s="134">
        <f t="shared" ref="AQ65" si="1">COUNTIF(M65:AO65, "C")</f>
        <v>0</v>
      </c>
      <c r="AR65" s="25"/>
      <c r="AS65" s="25"/>
      <c r="AT65" s="25"/>
    </row>
    <row r="66" spans="1:46" x14ac:dyDescent="0.25">
      <c r="A66" s="25"/>
      <c r="B66" s="25"/>
      <c r="C66" s="154" t="s">
        <v>30</v>
      </c>
      <c r="D66" s="155" t="s">
        <v>513</v>
      </c>
      <c r="E66" s="26"/>
      <c r="F66" s="26"/>
      <c r="G66" s="26"/>
      <c r="H66" s="26"/>
      <c r="I66" s="26"/>
      <c r="J66" s="26"/>
      <c r="K66" s="25"/>
      <c r="L66" s="25"/>
      <c r="M66" s="19"/>
      <c r="N66" s="20"/>
      <c r="O66" s="19"/>
      <c r="P66" s="20"/>
      <c r="Q66" s="19"/>
      <c r="R66" s="20"/>
      <c r="S66" s="19"/>
      <c r="T66" s="20"/>
      <c r="U66" s="19"/>
      <c r="V66" s="20"/>
      <c r="W66" s="19"/>
      <c r="X66" s="22"/>
      <c r="Y66" s="19"/>
      <c r="Z66" s="22"/>
      <c r="AA66" s="19"/>
      <c r="AB66" s="22"/>
      <c r="AC66" s="19"/>
      <c r="AD66" s="22"/>
      <c r="AE66" s="19"/>
      <c r="AF66" s="22"/>
      <c r="AG66" s="19"/>
      <c r="AH66" s="22"/>
      <c r="AI66" s="19"/>
      <c r="AJ66" s="22"/>
      <c r="AK66" s="19"/>
      <c r="AL66" s="22"/>
      <c r="AM66" s="19"/>
      <c r="AN66" s="22"/>
      <c r="AO66" s="19"/>
      <c r="AP66" s="25"/>
      <c r="AQ66" s="134">
        <f>COUNTIF(M66:AO66, "C")+COUNTIF(M66:AO66, "NVT")</f>
        <v>0</v>
      </c>
      <c r="AR66" s="25"/>
      <c r="AS66" s="25"/>
      <c r="AT66" s="25"/>
    </row>
    <row r="67" spans="1:46" x14ac:dyDescent="0.25">
      <c r="A67" s="25"/>
      <c r="B67" s="25"/>
      <c r="C67" s="154"/>
      <c r="D67" s="155" t="s">
        <v>186</v>
      </c>
      <c r="E67" s="25"/>
      <c r="F67" s="155"/>
      <c r="G67" s="155"/>
      <c r="H67" s="155"/>
      <c r="I67" s="155"/>
      <c r="J67" s="155"/>
      <c r="K67" s="155"/>
      <c r="L67" s="155"/>
      <c r="M67" s="155"/>
      <c r="N67" s="155"/>
      <c r="O67" s="15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row>
    <row r="68" spans="1:46" x14ac:dyDescent="0.25">
      <c r="A68" s="25"/>
      <c r="B68" s="25"/>
      <c r="C68" s="25"/>
      <c r="D68" s="25"/>
      <c r="E68" s="25"/>
      <c r="F68" s="25"/>
      <c r="G68" s="155"/>
      <c r="H68" s="155"/>
      <c r="I68" s="155"/>
      <c r="J68" s="155"/>
      <c r="K68" s="155"/>
      <c r="L68" s="155"/>
      <c r="M68" s="155"/>
      <c r="N68" s="155"/>
      <c r="O68" s="155"/>
      <c r="P68" s="155"/>
      <c r="Q68" s="155"/>
      <c r="R68" s="155"/>
      <c r="S68" s="155"/>
      <c r="T68" s="25"/>
      <c r="U68" s="25"/>
      <c r="V68" s="25"/>
      <c r="W68" s="25"/>
      <c r="X68" s="25"/>
      <c r="Y68" s="25"/>
      <c r="Z68" s="25"/>
      <c r="AA68" s="25"/>
      <c r="AB68" s="25"/>
      <c r="AC68" s="39" t="s">
        <v>515</v>
      </c>
      <c r="AD68" s="39"/>
      <c r="AE68" s="39"/>
      <c r="AF68" s="39"/>
      <c r="AG68" s="39"/>
      <c r="AH68" s="39"/>
      <c r="AI68" s="39"/>
      <c r="AJ68" s="39"/>
      <c r="AK68" s="39"/>
      <c r="AL68" s="39"/>
      <c r="AM68" s="39"/>
      <c r="AN68" s="39"/>
      <c r="AO68" s="139" t="s">
        <v>140</v>
      </c>
      <c r="AP68" s="25"/>
      <c r="AQ68" s="25"/>
      <c r="AR68" s="25"/>
      <c r="AS68" s="25"/>
      <c r="AT68" s="25"/>
    </row>
    <row r="69" spans="1:46" ht="18.75" x14ac:dyDescent="0.3">
      <c r="A69" s="25"/>
      <c r="B69" s="25"/>
      <c r="C69" s="123" t="s">
        <v>27</v>
      </c>
      <c r="D69" s="25"/>
      <c r="E69" s="154"/>
      <c r="F69" s="155"/>
      <c r="G69" s="25"/>
      <c r="H69" s="155"/>
      <c r="I69" s="155"/>
      <c r="J69" s="154"/>
      <c r="K69" s="155"/>
      <c r="L69" s="155"/>
      <c r="M69" s="156"/>
      <c r="N69" s="155"/>
      <c r="O69" s="155"/>
      <c r="P69" s="155"/>
      <c r="Q69" s="155"/>
      <c r="R69" s="155"/>
      <c r="S69" s="155"/>
      <c r="T69" s="155"/>
      <c r="U69" s="155"/>
      <c r="V69" s="155"/>
      <c r="W69" s="155"/>
      <c r="X69" s="155"/>
      <c r="Y69" s="155"/>
      <c r="Z69" s="155"/>
      <c r="AA69" s="155"/>
      <c r="AB69" s="155"/>
      <c r="AC69" s="25"/>
      <c r="AD69" s="25"/>
      <c r="AE69" s="25"/>
      <c r="AF69" s="25"/>
      <c r="AG69" s="25"/>
      <c r="AH69" s="25"/>
      <c r="AI69" s="25"/>
      <c r="AJ69" s="25"/>
      <c r="AK69" s="25"/>
      <c r="AL69" s="25"/>
      <c r="AM69" s="25"/>
      <c r="AN69" s="25"/>
      <c r="AO69" s="25"/>
      <c r="AP69" s="25"/>
      <c r="AQ69" s="25"/>
      <c r="AR69" s="25"/>
      <c r="AS69" s="25"/>
      <c r="AT69" s="25"/>
    </row>
    <row r="70" spans="1:46"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row>
    <row r="71" spans="1:46" x14ac:dyDescent="0.25">
      <c r="A71" s="25"/>
      <c r="B71" s="25"/>
      <c r="C71" s="124" t="s">
        <v>517</v>
      </c>
      <c r="D71" s="125"/>
      <c r="E71" s="125"/>
      <c r="F71" s="125"/>
      <c r="G71" s="125"/>
      <c r="H71" s="125"/>
      <c r="I71" s="125"/>
      <c r="J71" s="126"/>
      <c r="K71" s="39"/>
      <c r="L71" s="39"/>
      <c r="M71" s="30">
        <v>1</v>
      </c>
      <c r="N71" s="30"/>
      <c r="O71" s="30">
        <v>2</v>
      </c>
      <c r="P71" s="30"/>
      <c r="Q71" s="30">
        <v>3</v>
      </c>
      <c r="R71" s="30"/>
      <c r="S71" s="30">
        <v>4</v>
      </c>
      <c r="T71" s="30"/>
      <c r="U71" s="30">
        <v>5</v>
      </c>
      <c r="V71" s="30"/>
      <c r="W71" s="30">
        <v>6</v>
      </c>
      <c r="X71" s="31"/>
      <c r="Y71" s="31">
        <v>7</v>
      </c>
      <c r="Z71" s="31"/>
      <c r="AA71" s="31">
        <v>8</v>
      </c>
      <c r="AB71" s="31"/>
      <c r="AC71" s="31">
        <v>9</v>
      </c>
      <c r="AD71" s="31"/>
      <c r="AE71" s="31">
        <v>10</v>
      </c>
      <c r="AF71" s="31"/>
      <c r="AG71" s="31">
        <v>11</v>
      </c>
      <c r="AH71" s="31"/>
      <c r="AI71" s="31">
        <v>12</v>
      </c>
      <c r="AJ71" s="31"/>
      <c r="AK71" s="31">
        <v>13</v>
      </c>
      <c r="AL71" s="31"/>
      <c r="AM71" s="31">
        <v>14</v>
      </c>
      <c r="AN71" s="31"/>
      <c r="AO71" s="31">
        <v>15</v>
      </c>
      <c r="AP71" s="25"/>
      <c r="AQ71" s="40">
        <f>0.8*AS71</f>
        <v>4</v>
      </c>
      <c r="AR71" s="25" t="s">
        <v>200</v>
      </c>
      <c r="AS71" s="130">
        <f>'Deel 1'!W42</f>
        <v>5</v>
      </c>
      <c r="AT71" s="25"/>
    </row>
    <row r="72" spans="1:46" x14ac:dyDescent="0.25">
      <c r="A72" s="25"/>
      <c r="B72" s="25"/>
      <c r="C72" s="129" t="s">
        <v>516</v>
      </c>
      <c r="D72" s="39"/>
      <c r="E72" s="39"/>
      <c r="F72" s="39"/>
      <c r="G72" s="39"/>
      <c r="H72" s="39"/>
      <c r="I72" s="39"/>
      <c r="J72" s="39"/>
      <c r="K72" s="39"/>
      <c r="L72" s="25"/>
      <c r="M72" s="32"/>
      <c r="N72" s="33"/>
      <c r="O72" s="32"/>
      <c r="P72" s="33"/>
      <c r="Q72" s="32"/>
      <c r="R72" s="33"/>
      <c r="S72" s="32"/>
      <c r="T72" s="33"/>
      <c r="U72" s="32"/>
      <c r="V72" s="33"/>
      <c r="W72" s="32"/>
      <c r="X72" s="34"/>
      <c r="Y72" s="32"/>
      <c r="Z72" s="34"/>
      <c r="AA72" s="32"/>
      <c r="AB72" s="34"/>
      <c r="AC72" s="32"/>
      <c r="AD72" s="34"/>
      <c r="AE72" s="32"/>
      <c r="AF72" s="34"/>
      <c r="AG72" s="32"/>
      <c r="AH72" s="34"/>
      <c r="AI72" s="32"/>
      <c r="AJ72" s="34"/>
      <c r="AK72" s="32"/>
      <c r="AL72" s="34"/>
      <c r="AM72" s="32"/>
      <c r="AN72" s="34"/>
      <c r="AO72" s="32"/>
      <c r="AP72" s="25"/>
      <c r="AQ72" s="134">
        <f>COUNTIF(M72:AO72, "C")</f>
        <v>0</v>
      </c>
      <c r="AR72" s="25"/>
      <c r="AS72" s="25"/>
      <c r="AT72" s="25"/>
    </row>
    <row r="73" spans="1:46"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row>
    <row r="74" spans="1:46" x14ac:dyDescent="0.25">
      <c r="A74" s="25"/>
      <c r="B74" s="25"/>
      <c r="C74" s="124" t="s">
        <v>520</v>
      </c>
      <c r="D74" s="125"/>
      <c r="E74" s="125"/>
      <c r="F74" s="125"/>
      <c r="G74" s="125"/>
      <c r="H74" s="125"/>
      <c r="I74" s="125"/>
      <c r="J74" s="126"/>
      <c r="K74" s="39"/>
      <c r="L74" s="39"/>
      <c r="M74" s="23">
        <v>1</v>
      </c>
      <c r="N74" s="23"/>
      <c r="O74" s="23">
        <v>2</v>
      </c>
      <c r="P74" s="23"/>
      <c r="Q74" s="23">
        <v>3</v>
      </c>
      <c r="R74" s="23"/>
      <c r="S74" s="23">
        <v>4</v>
      </c>
      <c r="T74" s="23"/>
      <c r="U74" s="23">
        <v>5</v>
      </c>
      <c r="V74" s="23"/>
      <c r="W74" s="23">
        <v>6</v>
      </c>
      <c r="X74" s="24"/>
      <c r="Y74" s="24">
        <v>7</v>
      </c>
      <c r="Z74" s="24"/>
      <c r="AA74" s="24">
        <v>8</v>
      </c>
      <c r="AB74" s="24"/>
      <c r="AC74" s="24">
        <v>9</v>
      </c>
      <c r="AD74" s="24"/>
      <c r="AE74" s="24">
        <v>10</v>
      </c>
      <c r="AF74" s="24"/>
      <c r="AG74" s="24">
        <v>11</v>
      </c>
      <c r="AH74" s="24"/>
      <c r="AI74" s="24">
        <v>12</v>
      </c>
      <c r="AJ74" s="24"/>
      <c r="AK74" s="24">
        <v>13</v>
      </c>
      <c r="AL74" s="24"/>
      <c r="AM74" s="24">
        <v>14</v>
      </c>
      <c r="AN74" s="24"/>
      <c r="AO74" s="24">
        <v>15</v>
      </c>
      <c r="AP74" s="25"/>
      <c r="AQ74" s="25"/>
      <c r="AR74" s="25"/>
      <c r="AS74" s="25"/>
      <c r="AT74" s="25"/>
    </row>
    <row r="75" spans="1:46" x14ac:dyDescent="0.25">
      <c r="A75" s="25"/>
      <c r="B75" s="25"/>
      <c r="C75" s="124" t="s">
        <v>518</v>
      </c>
      <c r="D75" s="125"/>
      <c r="E75" s="125"/>
      <c r="F75" s="125"/>
      <c r="G75" s="125"/>
      <c r="H75" s="125"/>
      <c r="I75" s="125"/>
      <c r="J75" s="126"/>
      <c r="K75" s="39"/>
      <c r="L75" s="39"/>
      <c r="M75" s="23"/>
      <c r="N75" s="23"/>
      <c r="O75" s="23"/>
      <c r="P75" s="23"/>
      <c r="Q75" s="23"/>
      <c r="R75" s="23"/>
      <c r="S75" s="23"/>
      <c r="T75" s="23"/>
      <c r="U75" s="23"/>
      <c r="V75" s="23"/>
      <c r="W75" s="23"/>
      <c r="X75" s="24"/>
      <c r="Y75" s="24"/>
      <c r="Z75" s="24"/>
      <c r="AA75" s="24"/>
      <c r="AB75" s="24"/>
      <c r="AC75" s="24"/>
      <c r="AD75" s="24"/>
      <c r="AE75" s="24"/>
      <c r="AF75" s="24"/>
      <c r="AG75" s="24"/>
      <c r="AH75" s="24"/>
      <c r="AI75" s="24"/>
      <c r="AJ75" s="24"/>
      <c r="AK75" s="24"/>
      <c r="AL75" s="24"/>
      <c r="AM75" s="24"/>
      <c r="AN75" s="24"/>
      <c r="AO75" s="24"/>
      <c r="AP75" s="25"/>
      <c r="AQ75" s="25"/>
      <c r="AR75" s="25"/>
      <c r="AS75" s="25"/>
      <c r="AT75" s="25"/>
    </row>
    <row r="76" spans="1:46" x14ac:dyDescent="0.25">
      <c r="A76" s="25"/>
      <c r="B76" s="25"/>
      <c r="C76" s="127" t="s">
        <v>187</v>
      </c>
      <c r="D76" s="26"/>
      <c r="E76" s="26"/>
      <c r="F76" s="26"/>
      <c r="G76" s="26"/>
      <c r="H76" s="26"/>
      <c r="I76" s="26"/>
      <c r="J76" s="26"/>
      <c r="K76" s="25"/>
      <c r="L76" s="25"/>
      <c r="M76" s="19"/>
      <c r="N76" s="20"/>
      <c r="O76" s="19"/>
      <c r="P76" s="20"/>
      <c r="Q76" s="19"/>
      <c r="R76" s="20"/>
      <c r="S76" s="19"/>
      <c r="T76" s="20"/>
      <c r="U76" s="19"/>
      <c r="V76" s="20"/>
      <c r="W76" s="19"/>
      <c r="X76" s="22"/>
      <c r="Y76" s="19"/>
      <c r="Z76" s="22"/>
      <c r="AA76" s="19"/>
      <c r="AB76" s="22"/>
      <c r="AC76" s="19"/>
      <c r="AD76" s="22"/>
      <c r="AE76" s="19"/>
      <c r="AF76" s="22"/>
      <c r="AG76" s="19"/>
      <c r="AH76" s="22"/>
      <c r="AI76" s="19"/>
      <c r="AJ76" s="22"/>
      <c r="AK76" s="19"/>
      <c r="AL76" s="22"/>
      <c r="AM76" s="19"/>
      <c r="AN76" s="22"/>
      <c r="AO76" s="19"/>
      <c r="AP76" s="25"/>
      <c r="AQ76" s="25"/>
      <c r="AR76" s="25"/>
      <c r="AS76" s="25"/>
      <c r="AT76" s="25"/>
    </row>
    <row r="77" spans="1:46" x14ac:dyDescent="0.25">
      <c r="A77" s="25"/>
      <c r="B77" s="25"/>
      <c r="C77" s="127" t="s">
        <v>188</v>
      </c>
      <c r="D77" s="26"/>
      <c r="E77" s="26"/>
      <c r="F77" s="26"/>
      <c r="G77" s="26"/>
      <c r="H77" s="26"/>
      <c r="I77" s="26"/>
      <c r="J77" s="26"/>
      <c r="K77" s="25"/>
      <c r="L77" s="25"/>
      <c r="M77" s="19"/>
      <c r="N77" s="20"/>
      <c r="O77" s="19"/>
      <c r="P77" s="20"/>
      <c r="Q77" s="19"/>
      <c r="R77" s="20"/>
      <c r="S77" s="19"/>
      <c r="T77" s="20"/>
      <c r="U77" s="19"/>
      <c r="V77" s="20"/>
      <c r="W77" s="19"/>
      <c r="X77" s="22"/>
      <c r="Y77" s="19"/>
      <c r="Z77" s="22"/>
      <c r="AA77" s="19"/>
      <c r="AB77" s="22"/>
      <c r="AC77" s="19"/>
      <c r="AD77" s="22"/>
      <c r="AE77" s="19"/>
      <c r="AF77" s="22"/>
      <c r="AG77" s="19"/>
      <c r="AH77" s="22"/>
      <c r="AI77" s="19"/>
      <c r="AJ77" s="22"/>
      <c r="AK77" s="19"/>
      <c r="AL77" s="22"/>
      <c r="AM77" s="19"/>
      <c r="AN77" s="22"/>
      <c r="AO77" s="19"/>
      <c r="AP77" s="25"/>
      <c r="AQ77" s="25"/>
      <c r="AR77" s="25"/>
      <c r="AS77" s="25"/>
      <c r="AT77" s="25"/>
    </row>
    <row r="78" spans="1:46" x14ac:dyDescent="0.25">
      <c r="A78" s="25"/>
      <c r="B78" s="25"/>
      <c r="C78" s="127" t="s">
        <v>189</v>
      </c>
      <c r="D78" s="26"/>
      <c r="E78" s="26"/>
      <c r="F78" s="26"/>
      <c r="G78" s="26"/>
      <c r="H78" s="26"/>
      <c r="I78" s="26"/>
      <c r="J78" s="26"/>
      <c r="K78" s="25"/>
      <c r="L78" s="25"/>
      <c r="M78" s="19"/>
      <c r="N78" s="20"/>
      <c r="O78" s="19"/>
      <c r="P78" s="20"/>
      <c r="Q78" s="19"/>
      <c r="R78" s="20"/>
      <c r="S78" s="19"/>
      <c r="T78" s="20"/>
      <c r="U78" s="19"/>
      <c r="V78" s="20"/>
      <c r="W78" s="19"/>
      <c r="X78" s="22"/>
      <c r="Y78" s="19"/>
      <c r="Z78" s="22"/>
      <c r="AA78" s="19"/>
      <c r="AB78" s="22"/>
      <c r="AC78" s="19"/>
      <c r="AD78" s="22"/>
      <c r="AE78" s="19"/>
      <c r="AF78" s="22"/>
      <c r="AG78" s="19"/>
      <c r="AH78" s="22"/>
      <c r="AI78" s="19"/>
      <c r="AJ78" s="22"/>
      <c r="AK78" s="19"/>
      <c r="AL78" s="22"/>
      <c r="AM78" s="19"/>
      <c r="AN78" s="22"/>
      <c r="AO78" s="19"/>
      <c r="AP78" s="25"/>
      <c r="AQ78" s="25" t="s">
        <v>167</v>
      </c>
      <c r="AR78" s="25"/>
      <c r="AS78" s="25"/>
      <c r="AT78" s="25"/>
    </row>
    <row r="79" spans="1:46"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40">
        <f>0.8*AS79</f>
        <v>4</v>
      </c>
      <c r="AR79" s="25" t="s">
        <v>200</v>
      </c>
      <c r="AS79" s="130">
        <f>'Deel 1'!W42</f>
        <v>5</v>
      </c>
      <c r="AT79" s="25"/>
    </row>
    <row r="80" spans="1:46" x14ac:dyDescent="0.25">
      <c r="A80" s="25"/>
      <c r="B80" s="25"/>
      <c r="C80" s="48" t="s">
        <v>519</v>
      </c>
      <c r="D80" s="48"/>
      <c r="E80" s="48"/>
      <c r="F80" s="48"/>
      <c r="G80" s="48"/>
      <c r="H80" s="48"/>
      <c r="I80" s="48"/>
      <c r="J80" s="48"/>
      <c r="K80" s="48"/>
      <c r="L80" s="48"/>
      <c r="M80" s="27">
        <f>COUNTIFS(M76:M78, "C")</f>
        <v>0</v>
      </c>
      <c r="N80" s="28"/>
      <c r="O80" s="27">
        <f>COUNTIFS(O76:O78, "C")</f>
        <v>0</v>
      </c>
      <c r="P80" s="28"/>
      <c r="Q80" s="27">
        <f>COUNTIFS(Q76:Q78, "C")</f>
        <v>0</v>
      </c>
      <c r="R80" s="28"/>
      <c r="S80" s="27">
        <f>COUNTIFS(S76:S78, "C")</f>
        <v>0</v>
      </c>
      <c r="T80" s="28"/>
      <c r="U80" s="27">
        <f>COUNTIFS(U76:U78, "C")</f>
        <v>0</v>
      </c>
      <c r="V80" s="28"/>
      <c r="W80" s="27">
        <f>COUNTIFS(W76:W78, "C")</f>
        <v>0</v>
      </c>
      <c r="X80" s="28"/>
      <c r="Y80" s="27">
        <f>COUNTIFS(Y76:Y78, "C")</f>
        <v>0</v>
      </c>
      <c r="Z80" s="28"/>
      <c r="AA80" s="27">
        <f>COUNTIFS(AA76:AA78, "C")</f>
        <v>0</v>
      </c>
      <c r="AB80" s="28"/>
      <c r="AC80" s="27">
        <f>COUNTIFS(AC76:AC78, "C")</f>
        <v>0</v>
      </c>
      <c r="AD80" s="28"/>
      <c r="AE80" s="27">
        <f>COUNTIFS(AE76:AE78, "C")</f>
        <v>0</v>
      </c>
      <c r="AF80" s="28"/>
      <c r="AG80" s="27">
        <f>COUNTIFS(AG76:AG78, "C")</f>
        <v>0</v>
      </c>
      <c r="AH80" s="28"/>
      <c r="AI80" s="27">
        <f>COUNTIFS(AI76:AI78, "C")</f>
        <v>0</v>
      </c>
      <c r="AJ80" s="28"/>
      <c r="AK80" s="27">
        <f>COUNTIFS(AK76:AK78, "C")</f>
        <v>0</v>
      </c>
      <c r="AL80" s="28"/>
      <c r="AM80" s="27">
        <f>COUNTIFS(AM76:AM78, "C")</f>
        <v>0</v>
      </c>
      <c r="AN80" s="28"/>
      <c r="AO80" s="27">
        <f>COUNTIFS(AO76:AO78, "C")</f>
        <v>0</v>
      </c>
      <c r="AP80" s="133"/>
      <c r="AQ80" s="134">
        <f>COUNTIF(M80:AO80, "3")</f>
        <v>0</v>
      </c>
      <c r="AR80" s="25"/>
      <c r="AS80" s="25"/>
      <c r="AT80" s="25"/>
    </row>
    <row r="81" spans="1:46"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row>
    <row r="82" spans="1:46"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152"/>
      <c r="AP82" s="25"/>
      <c r="AQ82" s="25"/>
      <c r="AR82" s="25"/>
      <c r="AS82" s="25"/>
      <c r="AT82" s="25"/>
    </row>
    <row r="83" spans="1:46" x14ac:dyDescent="0.25">
      <c r="A83" s="25"/>
      <c r="B83" s="25"/>
      <c r="C83" s="124" t="s">
        <v>521</v>
      </c>
      <c r="D83" s="125"/>
      <c r="E83" s="125"/>
      <c r="F83" s="125"/>
      <c r="G83" s="125"/>
      <c r="H83" s="125"/>
      <c r="I83" s="125"/>
      <c r="J83" s="126"/>
      <c r="K83" s="39"/>
      <c r="L83" s="39"/>
      <c r="M83" s="23">
        <v>1</v>
      </c>
      <c r="N83" s="23"/>
      <c r="O83" s="23">
        <v>2</v>
      </c>
      <c r="P83" s="23"/>
      <c r="Q83" s="23">
        <v>3</v>
      </c>
      <c r="R83" s="23"/>
      <c r="S83" s="23">
        <v>4</v>
      </c>
      <c r="T83" s="23"/>
      <c r="U83" s="23">
        <v>5</v>
      </c>
      <c r="V83" s="23"/>
      <c r="W83" s="23">
        <v>6</v>
      </c>
      <c r="X83" s="24"/>
      <c r="Y83" s="24">
        <v>7</v>
      </c>
      <c r="Z83" s="24"/>
      <c r="AA83" s="24">
        <v>8</v>
      </c>
      <c r="AB83" s="24"/>
      <c r="AC83" s="24">
        <v>9</v>
      </c>
      <c r="AD83" s="24"/>
      <c r="AE83" s="24">
        <v>10</v>
      </c>
      <c r="AF83" s="24"/>
      <c r="AG83" s="24">
        <v>11</v>
      </c>
      <c r="AH83" s="24"/>
      <c r="AI83" s="24">
        <v>12</v>
      </c>
      <c r="AJ83" s="24"/>
      <c r="AK83" s="24">
        <v>13</v>
      </c>
      <c r="AL83" s="24"/>
      <c r="AM83" s="24">
        <v>14</v>
      </c>
      <c r="AN83" s="24"/>
      <c r="AO83" s="24">
        <v>15</v>
      </c>
      <c r="AP83" s="25"/>
      <c r="AQ83" s="25"/>
      <c r="AR83" s="25"/>
      <c r="AS83" s="25"/>
      <c r="AT83" s="25"/>
    </row>
    <row r="84" spans="1:46" x14ac:dyDescent="0.25">
      <c r="A84" s="25"/>
      <c r="B84" s="25"/>
      <c r="C84" s="127" t="s">
        <v>242</v>
      </c>
      <c r="D84" s="26"/>
      <c r="E84" s="26"/>
      <c r="F84" s="26"/>
      <c r="G84" s="26"/>
      <c r="H84" s="26"/>
      <c r="I84" s="26"/>
      <c r="J84" s="26"/>
      <c r="K84" s="25"/>
      <c r="L84" s="25"/>
      <c r="M84" s="19"/>
      <c r="N84" s="20"/>
      <c r="O84" s="19"/>
      <c r="P84" s="20"/>
      <c r="Q84" s="19"/>
      <c r="R84" s="20"/>
      <c r="S84" s="19"/>
      <c r="T84" s="20"/>
      <c r="U84" s="19"/>
      <c r="V84" s="20"/>
      <c r="W84" s="19"/>
      <c r="X84" s="22"/>
      <c r="Y84" s="19"/>
      <c r="Z84" s="22"/>
      <c r="AA84" s="19"/>
      <c r="AB84" s="22"/>
      <c r="AC84" s="19"/>
      <c r="AD84" s="22"/>
      <c r="AE84" s="19"/>
      <c r="AF84" s="22"/>
      <c r="AG84" s="19"/>
      <c r="AH84" s="22"/>
      <c r="AI84" s="19"/>
      <c r="AJ84" s="22"/>
      <c r="AK84" s="19"/>
      <c r="AL84" s="22"/>
      <c r="AM84" s="19"/>
      <c r="AN84" s="22"/>
      <c r="AO84" s="19"/>
      <c r="AP84" s="25"/>
      <c r="AQ84" s="25"/>
      <c r="AR84" s="25"/>
      <c r="AS84" s="25"/>
      <c r="AT84" s="25"/>
    </row>
    <row r="85" spans="1:46" x14ac:dyDescent="0.25">
      <c r="A85" s="25"/>
      <c r="B85" s="25"/>
      <c r="C85" s="127" t="s">
        <v>243</v>
      </c>
      <c r="D85" s="26"/>
      <c r="E85" s="26"/>
      <c r="F85" s="26"/>
      <c r="G85" s="26"/>
      <c r="H85" s="26"/>
      <c r="I85" s="26"/>
      <c r="J85" s="26"/>
      <c r="K85" s="25"/>
      <c r="L85" s="25"/>
      <c r="M85" s="19"/>
      <c r="N85" s="20"/>
      <c r="O85" s="19"/>
      <c r="P85" s="20"/>
      <c r="Q85" s="19"/>
      <c r="R85" s="20"/>
      <c r="S85" s="19"/>
      <c r="T85" s="20"/>
      <c r="U85" s="19"/>
      <c r="V85" s="20"/>
      <c r="W85" s="19"/>
      <c r="X85" s="22"/>
      <c r="Y85" s="19"/>
      <c r="Z85" s="22"/>
      <c r="AA85" s="19"/>
      <c r="AB85" s="22"/>
      <c r="AC85" s="19"/>
      <c r="AD85" s="22"/>
      <c r="AE85" s="19"/>
      <c r="AF85" s="22"/>
      <c r="AG85" s="19"/>
      <c r="AH85" s="22"/>
      <c r="AI85" s="19"/>
      <c r="AJ85" s="22"/>
      <c r="AK85" s="19"/>
      <c r="AL85" s="22"/>
      <c r="AM85" s="19"/>
      <c r="AN85" s="22"/>
      <c r="AO85" s="19"/>
      <c r="AP85" s="25"/>
      <c r="AQ85" s="25"/>
      <c r="AR85" s="25"/>
      <c r="AS85" s="25"/>
      <c r="AT85" s="25"/>
    </row>
    <row r="86" spans="1:46" x14ac:dyDescent="0.25">
      <c r="A86" s="25"/>
      <c r="B86" s="25"/>
      <c r="C86" s="127" t="s">
        <v>522</v>
      </c>
      <c r="D86" s="26"/>
      <c r="E86" s="26"/>
      <c r="F86" s="26"/>
      <c r="G86" s="26"/>
      <c r="H86" s="26"/>
      <c r="I86" s="26"/>
      <c r="J86" s="26"/>
      <c r="K86" s="25"/>
      <c r="L86" s="25"/>
      <c r="M86" s="19"/>
      <c r="N86" s="20"/>
      <c r="O86" s="19"/>
      <c r="P86" s="20"/>
      <c r="Q86" s="19"/>
      <c r="R86" s="20"/>
      <c r="S86" s="19"/>
      <c r="T86" s="20"/>
      <c r="U86" s="19"/>
      <c r="V86" s="20"/>
      <c r="W86" s="19"/>
      <c r="X86" s="22"/>
      <c r="Y86" s="19"/>
      <c r="Z86" s="22"/>
      <c r="AA86" s="19"/>
      <c r="AB86" s="22"/>
      <c r="AC86" s="19"/>
      <c r="AD86" s="22"/>
      <c r="AE86" s="19"/>
      <c r="AF86" s="22"/>
      <c r="AG86" s="19"/>
      <c r="AH86" s="22"/>
      <c r="AI86" s="19"/>
      <c r="AJ86" s="22"/>
      <c r="AK86" s="19"/>
      <c r="AL86" s="22"/>
      <c r="AM86" s="19"/>
      <c r="AN86" s="22"/>
      <c r="AO86" s="19"/>
      <c r="AP86" s="25"/>
      <c r="AQ86" s="25" t="s">
        <v>167</v>
      </c>
      <c r="AR86" s="25"/>
      <c r="AS86" s="25"/>
      <c r="AT86" s="25"/>
    </row>
    <row r="87" spans="1:46" x14ac:dyDescent="0.25">
      <c r="A87" s="25"/>
      <c r="B87" s="25"/>
      <c r="C87" s="154"/>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40">
        <f>0.8*AS87</f>
        <v>4</v>
      </c>
      <c r="AR87" s="25" t="s">
        <v>200</v>
      </c>
      <c r="AS87" s="130">
        <f>'Deel 1'!W42</f>
        <v>5</v>
      </c>
      <c r="AT87" s="25"/>
    </row>
    <row r="88" spans="1:46" x14ac:dyDescent="0.25">
      <c r="A88" s="25"/>
      <c r="B88" s="25"/>
      <c r="C88" s="48" t="s">
        <v>523</v>
      </c>
      <c r="D88" s="48"/>
      <c r="E88" s="48"/>
      <c r="F88" s="48"/>
      <c r="G88" s="48"/>
      <c r="H88" s="48"/>
      <c r="I88" s="48"/>
      <c r="J88" s="48"/>
      <c r="K88" s="48"/>
      <c r="L88" s="48"/>
      <c r="M88" s="27">
        <f>COUNTIFS(M84:M86, "C")</f>
        <v>0</v>
      </c>
      <c r="N88" s="28"/>
      <c r="O88" s="27">
        <f>COUNTIFS(O84:O86, "C")</f>
        <v>0</v>
      </c>
      <c r="P88" s="28"/>
      <c r="Q88" s="27">
        <f>COUNTIFS(Q84:Q86, "C")</f>
        <v>0</v>
      </c>
      <c r="R88" s="28"/>
      <c r="S88" s="27">
        <f>COUNTIFS(S84:S86, "C")</f>
        <v>0</v>
      </c>
      <c r="T88" s="28"/>
      <c r="U88" s="27">
        <f>COUNTIFS(U84:U86, "C")</f>
        <v>0</v>
      </c>
      <c r="V88" s="28"/>
      <c r="W88" s="27">
        <f>COUNTIFS(W84:W86, "C")</f>
        <v>0</v>
      </c>
      <c r="X88" s="28"/>
      <c r="Y88" s="27">
        <f>COUNTIFS(Y84:Y86, "C")</f>
        <v>0</v>
      </c>
      <c r="Z88" s="28"/>
      <c r="AA88" s="27">
        <f>COUNTIFS(AA84:AA86, "C")</f>
        <v>0</v>
      </c>
      <c r="AB88" s="28"/>
      <c r="AC88" s="27">
        <f>COUNTIFS(AC84:AC86, "C")</f>
        <v>0</v>
      </c>
      <c r="AD88" s="28"/>
      <c r="AE88" s="27">
        <f>COUNTIFS(AE84:AE86, "C")</f>
        <v>0</v>
      </c>
      <c r="AF88" s="28"/>
      <c r="AG88" s="27">
        <f>COUNTIFS(AG84:AG86, "C")</f>
        <v>0</v>
      </c>
      <c r="AH88" s="28"/>
      <c r="AI88" s="27">
        <f>COUNTIFS(AI84:AI86, "C")</f>
        <v>0</v>
      </c>
      <c r="AJ88" s="28"/>
      <c r="AK88" s="27">
        <f>COUNTIFS(AK84:AK86, "C")</f>
        <v>0</v>
      </c>
      <c r="AL88" s="28"/>
      <c r="AM88" s="27">
        <f>COUNTIFS(AM84:AM86, "C")</f>
        <v>0</v>
      </c>
      <c r="AN88" s="28"/>
      <c r="AO88" s="27">
        <f>COUNTIFS(AO84:AO86, "C")</f>
        <v>0</v>
      </c>
      <c r="AP88" s="25"/>
      <c r="AQ88" s="134">
        <f>COUNTIF(M88:AO88, "3")</f>
        <v>0</v>
      </c>
      <c r="AR88" s="25"/>
      <c r="AS88" s="25"/>
      <c r="AT88" s="25"/>
    </row>
    <row r="89" spans="1:46" x14ac:dyDescent="0.25">
      <c r="A89" s="25"/>
      <c r="B89" s="25"/>
      <c r="C89" s="25"/>
      <c r="D89" s="25"/>
      <c r="E89" s="25"/>
      <c r="F89" s="25"/>
      <c r="G89" s="25"/>
      <c r="H89" s="25"/>
      <c r="I89" s="25"/>
      <c r="J89" s="25"/>
      <c r="K89" s="25"/>
      <c r="L89" s="25"/>
      <c r="M89" s="187"/>
      <c r="N89" s="133"/>
      <c r="O89" s="187"/>
      <c r="P89" s="133"/>
      <c r="Q89" s="187"/>
      <c r="R89" s="133"/>
      <c r="S89" s="187"/>
      <c r="T89" s="133"/>
      <c r="U89" s="187"/>
      <c r="V89" s="133"/>
      <c r="W89" s="187"/>
      <c r="X89" s="133"/>
      <c r="Y89" s="187"/>
      <c r="Z89" s="133"/>
      <c r="AA89" s="187"/>
      <c r="AB89" s="133"/>
      <c r="AC89" s="187"/>
      <c r="AD89" s="133"/>
      <c r="AE89" s="187"/>
      <c r="AF89" s="133"/>
      <c r="AG89" s="187"/>
      <c r="AH89" s="133"/>
      <c r="AI89" s="187"/>
      <c r="AJ89" s="133"/>
      <c r="AK89" s="187"/>
      <c r="AL89" s="133"/>
      <c r="AM89" s="187"/>
      <c r="AN89" s="133"/>
      <c r="AO89" s="187"/>
      <c r="AP89" s="25"/>
      <c r="AQ89" s="25"/>
      <c r="AR89" s="25"/>
      <c r="AS89" s="25"/>
      <c r="AT89" s="25"/>
    </row>
    <row r="90" spans="1:46"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t="s">
        <v>167</v>
      </c>
      <c r="AR90" s="25"/>
      <c r="AS90" s="25"/>
      <c r="AT90" s="25"/>
    </row>
    <row r="91" spans="1:46" x14ac:dyDescent="0.25">
      <c r="A91" s="25"/>
      <c r="B91" s="25"/>
      <c r="C91" s="124" t="s">
        <v>618</v>
      </c>
      <c r="D91" s="125"/>
      <c r="E91" s="125"/>
      <c r="F91" s="125"/>
      <c r="G91" s="125"/>
      <c r="H91" s="125"/>
      <c r="I91" s="125"/>
      <c r="J91" s="126"/>
      <c r="K91" s="39"/>
      <c r="L91" s="39"/>
      <c r="M91" s="23">
        <v>1</v>
      </c>
      <c r="N91" s="23"/>
      <c r="O91" s="23">
        <v>2</v>
      </c>
      <c r="P91" s="23"/>
      <c r="Q91" s="23">
        <v>3</v>
      </c>
      <c r="R91" s="23"/>
      <c r="S91" s="23">
        <v>4</v>
      </c>
      <c r="T91" s="23"/>
      <c r="U91" s="23">
        <v>5</v>
      </c>
      <c r="V91" s="23"/>
      <c r="W91" s="23">
        <v>6</v>
      </c>
      <c r="X91" s="24"/>
      <c r="Y91" s="24">
        <v>7</v>
      </c>
      <c r="Z91" s="24"/>
      <c r="AA91" s="24">
        <v>8</v>
      </c>
      <c r="AB91" s="24"/>
      <c r="AC91" s="24">
        <v>9</v>
      </c>
      <c r="AD91" s="24"/>
      <c r="AE91" s="24">
        <v>10</v>
      </c>
      <c r="AF91" s="24"/>
      <c r="AG91" s="24">
        <v>11</v>
      </c>
      <c r="AH91" s="24"/>
      <c r="AI91" s="24">
        <v>12</v>
      </c>
      <c r="AJ91" s="24"/>
      <c r="AK91" s="24">
        <v>13</v>
      </c>
      <c r="AL91" s="24"/>
      <c r="AM91" s="24">
        <v>14</v>
      </c>
      <c r="AN91" s="24"/>
      <c r="AO91" s="24">
        <v>15</v>
      </c>
      <c r="AP91" s="25"/>
      <c r="AQ91" s="40">
        <f>0.8*AS91</f>
        <v>4</v>
      </c>
      <c r="AR91" s="25" t="s">
        <v>200</v>
      </c>
      <c r="AS91" s="130">
        <f>'Deel 1'!W42</f>
        <v>5</v>
      </c>
      <c r="AT91" s="25"/>
    </row>
    <row r="92" spans="1:46" x14ac:dyDescent="0.25">
      <c r="A92" s="25"/>
      <c r="B92" s="25"/>
      <c r="C92" s="257"/>
      <c r="D92" s="128"/>
      <c r="E92" s="126" t="s">
        <v>617</v>
      </c>
      <c r="F92" s="128"/>
      <c r="G92" s="128"/>
      <c r="H92" s="128"/>
      <c r="I92" s="128"/>
      <c r="J92" s="128"/>
      <c r="K92" s="39"/>
      <c r="L92" s="25"/>
      <c r="M92" s="19"/>
      <c r="N92" s="20"/>
      <c r="O92" s="19"/>
      <c r="P92" s="20"/>
      <c r="Q92" s="19"/>
      <c r="R92" s="20"/>
      <c r="S92" s="19"/>
      <c r="T92" s="20"/>
      <c r="U92" s="19"/>
      <c r="V92" s="20"/>
      <c r="W92" s="21"/>
      <c r="X92" s="22"/>
      <c r="Y92" s="19"/>
      <c r="Z92" s="22"/>
      <c r="AA92" s="19"/>
      <c r="AB92" s="22"/>
      <c r="AC92" s="19"/>
      <c r="AD92" s="22"/>
      <c r="AE92" s="19"/>
      <c r="AF92" s="22"/>
      <c r="AG92" s="19"/>
      <c r="AH92" s="22"/>
      <c r="AI92" s="19"/>
      <c r="AJ92" s="22"/>
      <c r="AK92" s="19"/>
      <c r="AL92" s="22"/>
      <c r="AM92" s="19"/>
      <c r="AN92" s="22"/>
      <c r="AO92" s="19"/>
      <c r="AP92" s="25"/>
      <c r="AQ92" s="134">
        <f>COUNTIF(M92:AO92, "C")</f>
        <v>0</v>
      </c>
      <c r="AR92" s="25"/>
      <c r="AS92" s="25"/>
      <c r="AT92" s="25"/>
    </row>
    <row r="93" spans="1:46"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row>
    <row r="94" spans="1:46"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39" t="s">
        <v>630</v>
      </c>
      <c r="AD94" s="39"/>
      <c r="AE94" s="39"/>
      <c r="AF94" s="39"/>
      <c r="AG94" s="39"/>
      <c r="AH94" s="39"/>
      <c r="AI94" s="39"/>
      <c r="AJ94" s="39"/>
      <c r="AK94" s="39"/>
      <c r="AL94" s="39"/>
      <c r="AM94" s="39"/>
      <c r="AN94" s="39"/>
      <c r="AO94" s="139" t="s">
        <v>140</v>
      </c>
      <c r="AP94" s="25"/>
      <c r="AQ94" s="25"/>
      <c r="AR94" s="25"/>
      <c r="AS94" s="25"/>
      <c r="AT94" s="25"/>
    </row>
    <row r="95" spans="1:46" ht="18.75" x14ac:dyDescent="0.3">
      <c r="A95" s="25"/>
      <c r="B95" s="25"/>
      <c r="C95" s="156" t="s">
        <v>31</v>
      </c>
      <c r="D95" s="25"/>
      <c r="E95" s="25"/>
      <c r="F95" s="25"/>
      <c r="G95" s="25"/>
      <c r="H95" s="25"/>
      <c r="I95" s="25"/>
      <c r="J95" s="25"/>
      <c r="K95" s="25"/>
      <c r="L95" s="25"/>
      <c r="M95" s="156"/>
      <c r="N95" s="25"/>
      <c r="O95" s="15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row>
    <row r="96" spans="1:46"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t="s">
        <v>167</v>
      </c>
      <c r="AR96" s="25"/>
      <c r="AS96" s="25"/>
      <c r="AT96" s="25"/>
    </row>
    <row r="97" spans="1:46" x14ac:dyDescent="0.25">
      <c r="A97" s="25"/>
      <c r="B97" s="25"/>
      <c r="C97" s="124" t="s">
        <v>615</v>
      </c>
      <c r="D97" s="125"/>
      <c r="E97" s="125"/>
      <c r="F97" s="125"/>
      <c r="G97" s="125"/>
      <c r="H97" s="125"/>
      <c r="I97" s="125"/>
      <c r="J97" s="126"/>
      <c r="K97" s="39"/>
      <c r="L97" s="39"/>
      <c r="M97" s="23">
        <v>1</v>
      </c>
      <c r="N97" s="23"/>
      <c r="O97" s="23">
        <v>2</v>
      </c>
      <c r="P97" s="23"/>
      <c r="Q97" s="23">
        <v>3</v>
      </c>
      <c r="R97" s="23"/>
      <c r="S97" s="23">
        <v>4</v>
      </c>
      <c r="T97" s="23"/>
      <c r="U97" s="23">
        <v>5</v>
      </c>
      <c r="V97" s="23"/>
      <c r="W97" s="23">
        <v>6</v>
      </c>
      <c r="X97" s="24"/>
      <c r="Y97" s="24">
        <v>7</v>
      </c>
      <c r="Z97" s="24"/>
      <c r="AA97" s="24">
        <v>8</v>
      </c>
      <c r="AB97" s="24"/>
      <c r="AC97" s="24">
        <v>9</v>
      </c>
      <c r="AD97" s="24"/>
      <c r="AE97" s="24">
        <v>10</v>
      </c>
      <c r="AF97" s="24"/>
      <c r="AG97" s="24">
        <v>11</v>
      </c>
      <c r="AH97" s="24"/>
      <c r="AI97" s="24">
        <v>12</v>
      </c>
      <c r="AJ97" s="24"/>
      <c r="AK97" s="24">
        <v>13</v>
      </c>
      <c r="AL97" s="24"/>
      <c r="AM97" s="24">
        <v>14</v>
      </c>
      <c r="AN97" s="24"/>
      <c r="AO97" s="24">
        <v>15</v>
      </c>
      <c r="AP97" s="25"/>
      <c r="AQ97" s="40">
        <f>0.8*AS97</f>
        <v>4</v>
      </c>
      <c r="AR97" s="25" t="s">
        <v>200</v>
      </c>
      <c r="AS97" s="130">
        <f>'Deel 1'!W42</f>
        <v>5</v>
      </c>
      <c r="AT97" s="25"/>
    </row>
    <row r="98" spans="1:46" x14ac:dyDescent="0.25">
      <c r="A98" s="25"/>
      <c r="B98" s="25"/>
      <c r="C98" s="127"/>
      <c r="D98" s="26"/>
      <c r="E98" s="26"/>
      <c r="F98" s="26"/>
      <c r="G98" s="26"/>
      <c r="H98" s="26"/>
      <c r="I98" s="26"/>
      <c r="J98" s="26"/>
      <c r="K98" s="25"/>
      <c r="L98" s="25"/>
      <c r="M98" s="19"/>
      <c r="N98" s="20"/>
      <c r="O98" s="19"/>
      <c r="P98" s="20"/>
      <c r="Q98" s="19"/>
      <c r="R98" s="20"/>
      <c r="S98" s="19"/>
      <c r="T98" s="20"/>
      <c r="U98" s="19"/>
      <c r="V98" s="20"/>
      <c r="W98" s="21"/>
      <c r="X98" s="22"/>
      <c r="Y98" s="19"/>
      <c r="Z98" s="22"/>
      <c r="AA98" s="19"/>
      <c r="AB98" s="22"/>
      <c r="AC98" s="19"/>
      <c r="AD98" s="22"/>
      <c r="AE98" s="19"/>
      <c r="AF98" s="22"/>
      <c r="AG98" s="19"/>
      <c r="AH98" s="22"/>
      <c r="AI98" s="19"/>
      <c r="AJ98" s="22"/>
      <c r="AK98" s="19"/>
      <c r="AL98" s="22"/>
      <c r="AM98" s="19"/>
      <c r="AN98" s="22"/>
      <c r="AO98" s="19"/>
      <c r="AP98" s="25"/>
      <c r="AQ98" s="134">
        <f>COUNTIF(M98:AO98, "C")</f>
        <v>0</v>
      </c>
      <c r="AR98" s="25"/>
      <c r="AS98" s="25"/>
      <c r="AT98" s="25"/>
    </row>
    <row r="99" spans="1:46"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row>
    <row r="100" spans="1:46"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t="s">
        <v>167</v>
      </c>
      <c r="AR100" s="25"/>
      <c r="AS100" s="25"/>
      <c r="AT100" s="25"/>
    </row>
    <row r="101" spans="1:46" x14ac:dyDescent="0.25">
      <c r="A101" s="25"/>
      <c r="B101" s="25"/>
      <c r="C101" s="124" t="s">
        <v>616</v>
      </c>
      <c r="D101" s="125"/>
      <c r="E101" s="125"/>
      <c r="F101" s="125"/>
      <c r="G101" s="125"/>
      <c r="H101" s="125"/>
      <c r="I101" s="125"/>
      <c r="J101" s="126"/>
      <c r="K101" s="39"/>
      <c r="L101" s="39"/>
      <c r="M101" s="23">
        <v>1</v>
      </c>
      <c r="N101" s="23"/>
      <c r="O101" s="23">
        <v>2</v>
      </c>
      <c r="P101" s="23"/>
      <c r="Q101" s="23">
        <v>3</v>
      </c>
      <c r="R101" s="23"/>
      <c r="S101" s="23">
        <v>4</v>
      </c>
      <c r="T101" s="23"/>
      <c r="U101" s="23">
        <v>5</v>
      </c>
      <c r="V101" s="23"/>
      <c r="W101" s="23">
        <v>6</v>
      </c>
      <c r="X101" s="24"/>
      <c r="Y101" s="24">
        <v>7</v>
      </c>
      <c r="Z101" s="24"/>
      <c r="AA101" s="24">
        <v>8</v>
      </c>
      <c r="AB101" s="24"/>
      <c r="AC101" s="24">
        <v>9</v>
      </c>
      <c r="AD101" s="24"/>
      <c r="AE101" s="24">
        <v>10</v>
      </c>
      <c r="AF101" s="24"/>
      <c r="AG101" s="24">
        <v>11</v>
      </c>
      <c r="AH101" s="24"/>
      <c r="AI101" s="24">
        <v>12</v>
      </c>
      <c r="AJ101" s="24"/>
      <c r="AK101" s="24">
        <v>13</v>
      </c>
      <c r="AL101" s="24"/>
      <c r="AM101" s="24">
        <v>14</v>
      </c>
      <c r="AN101" s="24"/>
      <c r="AO101" s="24">
        <v>15</v>
      </c>
      <c r="AP101" s="25"/>
      <c r="AQ101" s="40">
        <f>0.8*AS101</f>
        <v>4</v>
      </c>
      <c r="AR101" s="25" t="s">
        <v>200</v>
      </c>
      <c r="AS101" s="130">
        <f>'Deel 1'!W42</f>
        <v>5</v>
      </c>
      <c r="AT101" s="25"/>
    </row>
    <row r="102" spans="1:46" x14ac:dyDescent="0.25">
      <c r="A102" s="25"/>
      <c r="B102" s="25"/>
      <c r="C102" s="257"/>
      <c r="D102" s="128"/>
      <c r="E102" s="126" t="s">
        <v>382</v>
      </c>
      <c r="F102" s="126"/>
      <c r="G102" s="126"/>
      <c r="H102" s="126"/>
      <c r="I102" s="126"/>
      <c r="J102" s="126"/>
      <c r="K102" s="129"/>
      <c r="L102" s="25"/>
      <c r="M102" s="19"/>
      <c r="N102" s="20"/>
      <c r="O102" s="19"/>
      <c r="P102" s="20"/>
      <c r="Q102" s="19"/>
      <c r="R102" s="20"/>
      <c r="S102" s="19"/>
      <c r="T102" s="20"/>
      <c r="U102" s="19"/>
      <c r="V102" s="20"/>
      <c r="W102" s="21"/>
      <c r="X102" s="22"/>
      <c r="Y102" s="19"/>
      <c r="Z102" s="22"/>
      <c r="AA102" s="19"/>
      <c r="AB102" s="22"/>
      <c r="AC102" s="19"/>
      <c r="AD102" s="22"/>
      <c r="AE102" s="19"/>
      <c r="AF102" s="22"/>
      <c r="AG102" s="19"/>
      <c r="AH102" s="22"/>
      <c r="AI102" s="19"/>
      <c r="AJ102" s="22"/>
      <c r="AK102" s="19"/>
      <c r="AL102" s="22"/>
      <c r="AM102" s="19"/>
      <c r="AN102" s="22"/>
      <c r="AO102" s="19"/>
      <c r="AP102" s="25"/>
      <c r="AQ102" s="134">
        <f>COUNTIF(M102:AO102, "C")</f>
        <v>0</v>
      </c>
      <c r="AR102" s="25"/>
      <c r="AS102" s="25"/>
      <c r="AT102" s="25"/>
    </row>
    <row r="103" spans="1:46"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row>
    <row r="104" spans="1:46"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row>
    <row r="105" spans="1:46" x14ac:dyDescent="0.25">
      <c r="A105" s="25"/>
      <c r="B105" s="25"/>
      <c r="C105" s="147" t="s">
        <v>621</v>
      </c>
      <c r="D105" s="138"/>
      <c r="E105" s="138"/>
      <c r="F105" s="138"/>
      <c r="G105" s="138"/>
      <c r="H105" s="138"/>
      <c r="I105" s="138"/>
      <c r="J105" s="144"/>
      <c r="K105" s="39"/>
      <c r="L105" s="39"/>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row>
    <row r="106" spans="1:46" x14ac:dyDescent="0.25">
      <c r="A106" s="25"/>
      <c r="B106" s="25"/>
      <c r="C106" s="147"/>
      <c r="D106" s="138"/>
      <c r="E106" s="305" t="s">
        <v>622</v>
      </c>
      <c r="F106" s="138"/>
      <c r="G106" s="138"/>
      <c r="H106" s="138"/>
      <c r="I106" s="138"/>
      <c r="J106" s="144"/>
      <c r="K106" s="39"/>
      <c r="L106" s="39"/>
      <c r="M106" s="30">
        <v>1</v>
      </c>
      <c r="N106" s="30"/>
      <c r="O106" s="30">
        <v>2</v>
      </c>
      <c r="P106" s="30"/>
      <c r="Q106" s="30">
        <v>3</v>
      </c>
      <c r="R106" s="30"/>
      <c r="S106" s="30">
        <v>4</v>
      </c>
      <c r="T106" s="30"/>
      <c r="U106" s="30">
        <v>5</v>
      </c>
      <c r="V106" s="30"/>
      <c r="W106" s="30">
        <v>6</v>
      </c>
      <c r="X106" s="31"/>
      <c r="Y106" s="31">
        <v>7</v>
      </c>
      <c r="Z106" s="31"/>
      <c r="AA106" s="31">
        <v>8</v>
      </c>
      <c r="AB106" s="31"/>
      <c r="AC106" s="31">
        <v>9</v>
      </c>
      <c r="AD106" s="31"/>
      <c r="AE106" s="31">
        <v>10</v>
      </c>
      <c r="AF106" s="31"/>
      <c r="AG106" s="31">
        <v>11</v>
      </c>
      <c r="AH106" s="31"/>
      <c r="AI106" s="31">
        <v>12</v>
      </c>
      <c r="AJ106" s="31"/>
      <c r="AK106" s="31">
        <v>13</v>
      </c>
      <c r="AL106" s="31"/>
      <c r="AM106" s="31">
        <v>14</v>
      </c>
      <c r="AN106" s="31"/>
      <c r="AO106" s="31">
        <v>15</v>
      </c>
      <c r="AP106" s="149"/>
      <c r="AQ106" s="25"/>
      <c r="AR106" s="25"/>
      <c r="AS106" s="25"/>
      <c r="AT106" s="25"/>
    </row>
    <row r="107" spans="1:46" x14ac:dyDescent="0.25">
      <c r="A107" s="25"/>
      <c r="B107" s="25"/>
      <c r="C107" s="150" t="s">
        <v>620</v>
      </c>
      <c r="D107" s="25"/>
      <c r="E107" s="35"/>
      <c r="F107" s="35"/>
      <c r="G107" s="35"/>
      <c r="H107" s="35"/>
      <c r="I107" s="35"/>
      <c r="J107" s="35"/>
      <c r="K107" s="25"/>
      <c r="L107" s="25"/>
      <c r="M107" s="32"/>
      <c r="N107" s="33"/>
      <c r="O107" s="32"/>
      <c r="P107" s="33"/>
      <c r="Q107" s="32"/>
      <c r="R107" s="33"/>
      <c r="S107" s="32"/>
      <c r="T107" s="33"/>
      <c r="U107" s="32"/>
      <c r="V107" s="33"/>
      <c r="W107" s="32"/>
      <c r="X107" s="34"/>
      <c r="Y107" s="32"/>
      <c r="Z107" s="34"/>
      <c r="AA107" s="32"/>
      <c r="AB107" s="34"/>
      <c r="AC107" s="32"/>
      <c r="AD107" s="34"/>
      <c r="AE107" s="32"/>
      <c r="AF107" s="34"/>
      <c r="AG107" s="32"/>
      <c r="AH107" s="34"/>
      <c r="AI107" s="32"/>
      <c r="AJ107" s="34"/>
      <c r="AK107" s="32"/>
      <c r="AL107" s="34"/>
      <c r="AM107" s="32"/>
      <c r="AN107" s="34"/>
      <c r="AO107" s="32"/>
      <c r="AP107" s="149"/>
      <c r="AQ107" s="25"/>
      <c r="AR107" s="25"/>
      <c r="AS107" s="25"/>
      <c r="AT107" s="25"/>
    </row>
    <row r="108" spans="1:46" x14ac:dyDescent="0.25">
      <c r="A108" s="25"/>
      <c r="B108" s="25"/>
      <c r="C108" s="150" t="s">
        <v>623</v>
      </c>
      <c r="D108" s="25"/>
      <c r="E108" s="35"/>
      <c r="F108" s="35"/>
      <c r="G108" s="35"/>
      <c r="H108" s="35"/>
      <c r="I108" s="35"/>
      <c r="J108" s="35"/>
      <c r="K108" s="25"/>
      <c r="L108" s="25"/>
      <c r="M108" s="32"/>
      <c r="N108" s="33"/>
      <c r="O108" s="32"/>
      <c r="P108" s="33"/>
      <c r="Q108" s="32"/>
      <c r="R108" s="33"/>
      <c r="S108" s="32"/>
      <c r="T108" s="33"/>
      <c r="U108" s="32"/>
      <c r="V108" s="33"/>
      <c r="W108" s="32"/>
      <c r="X108" s="34"/>
      <c r="Y108" s="32"/>
      <c r="Z108" s="34"/>
      <c r="AA108" s="32"/>
      <c r="AB108" s="34"/>
      <c r="AC108" s="32"/>
      <c r="AD108" s="34"/>
      <c r="AE108" s="32"/>
      <c r="AF108" s="34"/>
      <c r="AG108" s="32"/>
      <c r="AH108" s="34"/>
      <c r="AI108" s="32"/>
      <c r="AJ108" s="34"/>
      <c r="AK108" s="32"/>
      <c r="AL108" s="34"/>
      <c r="AM108" s="32"/>
      <c r="AN108" s="34"/>
      <c r="AO108" s="32"/>
      <c r="AP108" s="149"/>
      <c r="AQ108" s="25"/>
      <c r="AR108" s="25"/>
      <c r="AS108" s="25"/>
      <c r="AT108" s="25"/>
    </row>
    <row r="109" spans="1:46" x14ac:dyDescent="0.25">
      <c r="A109" s="25"/>
      <c r="B109" s="25"/>
      <c r="C109" s="150" t="s">
        <v>624</v>
      </c>
      <c r="D109" s="25"/>
      <c r="E109" s="35"/>
      <c r="F109" s="35"/>
      <c r="G109" s="35"/>
      <c r="H109" s="35"/>
      <c r="I109" s="35"/>
      <c r="J109" s="35"/>
      <c r="K109" s="35"/>
      <c r="L109" s="35"/>
      <c r="M109" s="32"/>
      <c r="N109" s="33"/>
      <c r="O109" s="32"/>
      <c r="P109" s="33"/>
      <c r="Q109" s="32"/>
      <c r="R109" s="33"/>
      <c r="S109" s="32"/>
      <c r="T109" s="33"/>
      <c r="U109" s="32"/>
      <c r="V109" s="33"/>
      <c r="W109" s="32"/>
      <c r="X109" s="34"/>
      <c r="Y109" s="32"/>
      <c r="Z109" s="34"/>
      <c r="AA109" s="32"/>
      <c r="AB109" s="34"/>
      <c r="AC109" s="32"/>
      <c r="AD109" s="34"/>
      <c r="AE109" s="32"/>
      <c r="AF109" s="34"/>
      <c r="AG109" s="32"/>
      <c r="AH109" s="34"/>
      <c r="AI109" s="32"/>
      <c r="AJ109" s="34"/>
      <c r="AK109" s="32"/>
      <c r="AL109" s="34"/>
      <c r="AM109" s="32"/>
      <c r="AN109" s="34"/>
      <c r="AO109" s="32"/>
      <c r="AP109" s="149"/>
      <c r="AQ109" s="25"/>
      <c r="AR109" s="25"/>
      <c r="AS109" s="25"/>
      <c r="AT109" s="25"/>
    </row>
    <row r="110" spans="1:46" x14ac:dyDescent="0.25">
      <c r="A110" s="25"/>
      <c r="B110" s="25"/>
      <c r="C110" s="150" t="s">
        <v>625</v>
      </c>
      <c r="D110" s="25"/>
      <c r="E110" s="35"/>
      <c r="F110" s="35"/>
      <c r="G110" s="35"/>
      <c r="H110" s="35"/>
      <c r="I110" s="35"/>
      <c r="J110" s="35"/>
      <c r="K110" s="35"/>
      <c r="L110" s="35"/>
      <c r="M110" s="32"/>
      <c r="N110" s="33"/>
      <c r="O110" s="32"/>
      <c r="P110" s="33"/>
      <c r="Q110" s="32"/>
      <c r="R110" s="33"/>
      <c r="S110" s="32"/>
      <c r="T110" s="33"/>
      <c r="U110" s="32"/>
      <c r="V110" s="33"/>
      <c r="W110" s="32"/>
      <c r="X110" s="34"/>
      <c r="Y110" s="32"/>
      <c r="Z110" s="34"/>
      <c r="AA110" s="32"/>
      <c r="AB110" s="34"/>
      <c r="AC110" s="32"/>
      <c r="AD110" s="34"/>
      <c r="AE110" s="32"/>
      <c r="AF110" s="34"/>
      <c r="AG110" s="32"/>
      <c r="AH110" s="34"/>
      <c r="AI110" s="32"/>
      <c r="AJ110" s="34"/>
      <c r="AK110" s="32"/>
      <c r="AL110" s="34"/>
      <c r="AM110" s="32"/>
      <c r="AN110" s="34"/>
      <c r="AO110" s="32"/>
      <c r="AP110" s="149"/>
      <c r="AQ110" s="25"/>
      <c r="AR110" s="25"/>
      <c r="AS110" s="25"/>
      <c r="AT110" s="25"/>
    </row>
    <row r="111" spans="1:46" x14ac:dyDescent="0.25">
      <c r="A111" s="25"/>
      <c r="B111" s="25"/>
      <c r="C111" s="150" t="s">
        <v>626</v>
      </c>
      <c r="D111" s="25"/>
      <c r="E111" s="35"/>
      <c r="F111" s="35"/>
      <c r="G111" s="35"/>
      <c r="H111" s="35"/>
      <c r="I111" s="35"/>
      <c r="J111" s="35"/>
      <c r="K111" s="35"/>
      <c r="L111" s="35"/>
      <c r="M111" s="32"/>
      <c r="N111" s="33"/>
      <c r="O111" s="32"/>
      <c r="P111" s="33"/>
      <c r="Q111" s="32"/>
      <c r="R111" s="33"/>
      <c r="S111" s="32"/>
      <c r="T111" s="33"/>
      <c r="U111" s="32"/>
      <c r="V111" s="33"/>
      <c r="W111" s="32"/>
      <c r="X111" s="34"/>
      <c r="Y111" s="32"/>
      <c r="Z111" s="34"/>
      <c r="AA111" s="32"/>
      <c r="AB111" s="34"/>
      <c r="AC111" s="32"/>
      <c r="AD111" s="34"/>
      <c r="AE111" s="32"/>
      <c r="AF111" s="34"/>
      <c r="AG111" s="32"/>
      <c r="AH111" s="34"/>
      <c r="AI111" s="32"/>
      <c r="AJ111" s="34"/>
      <c r="AK111" s="32"/>
      <c r="AL111" s="34"/>
      <c r="AM111" s="32"/>
      <c r="AN111" s="34"/>
      <c r="AO111" s="32"/>
      <c r="AP111" s="149"/>
      <c r="AQ111" s="25" t="s">
        <v>167</v>
      </c>
      <c r="AR111" s="25"/>
      <c r="AS111" s="25"/>
      <c r="AT111" s="25"/>
    </row>
    <row r="112" spans="1:46" x14ac:dyDescent="0.25">
      <c r="A112" s="25"/>
      <c r="B112" s="25"/>
      <c r="C112" s="150" t="s">
        <v>627</v>
      </c>
      <c r="D112" s="25"/>
      <c r="E112" s="35"/>
      <c r="F112" s="35"/>
      <c r="G112" s="35"/>
      <c r="H112" s="35"/>
      <c r="I112" s="35"/>
      <c r="J112" s="35"/>
      <c r="K112" s="35"/>
      <c r="L112" s="35"/>
      <c r="M112" s="32"/>
      <c r="N112" s="33"/>
      <c r="O112" s="32"/>
      <c r="P112" s="33"/>
      <c r="Q112" s="32"/>
      <c r="R112" s="33"/>
      <c r="S112" s="32"/>
      <c r="T112" s="33"/>
      <c r="U112" s="32"/>
      <c r="V112" s="33"/>
      <c r="W112" s="32"/>
      <c r="X112" s="34"/>
      <c r="Y112" s="32"/>
      <c r="Z112" s="34"/>
      <c r="AA112" s="32"/>
      <c r="AB112" s="34"/>
      <c r="AC112" s="32"/>
      <c r="AD112" s="34"/>
      <c r="AE112" s="32"/>
      <c r="AF112" s="34"/>
      <c r="AG112" s="32"/>
      <c r="AH112" s="34"/>
      <c r="AI112" s="32"/>
      <c r="AJ112" s="34"/>
      <c r="AK112" s="32"/>
      <c r="AL112" s="34"/>
      <c r="AM112" s="32"/>
      <c r="AN112" s="34"/>
      <c r="AO112" s="32"/>
      <c r="AP112" s="149"/>
      <c r="AQ112" s="25"/>
      <c r="AR112" s="25"/>
      <c r="AS112" s="25"/>
      <c r="AT112" s="25"/>
    </row>
    <row r="113" spans="1:46" x14ac:dyDescent="0.25">
      <c r="A113" s="25"/>
      <c r="B113" s="25"/>
      <c r="C113" s="35"/>
      <c r="D113" s="150"/>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149"/>
      <c r="AQ113" s="40">
        <f>0.8*AS113</f>
        <v>4</v>
      </c>
      <c r="AR113" s="25" t="s">
        <v>200</v>
      </c>
      <c r="AS113" s="130">
        <f>'Deel 1'!W42</f>
        <v>5</v>
      </c>
      <c r="AT113" s="25"/>
    </row>
    <row r="114" spans="1:46" x14ac:dyDescent="0.25">
      <c r="A114" s="25"/>
      <c r="B114" s="25"/>
      <c r="C114" s="48" t="s">
        <v>628</v>
      </c>
      <c r="D114" s="48"/>
      <c r="E114" s="48"/>
      <c r="F114" s="48"/>
      <c r="G114" s="48"/>
      <c r="H114" s="48"/>
      <c r="I114" s="48"/>
      <c r="J114" s="48"/>
      <c r="K114" s="48"/>
      <c r="L114" s="48"/>
      <c r="M114" s="27">
        <f>COUNTIF(M107:M112, "C")</f>
        <v>0</v>
      </c>
      <c r="N114" s="28"/>
      <c r="O114" s="27">
        <f>COUNTIF(O107:O112, "C")</f>
        <v>0</v>
      </c>
      <c r="P114" s="28"/>
      <c r="Q114" s="27">
        <f>COUNTIF(Q107:Q112, "C")</f>
        <v>0</v>
      </c>
      <c r="R114" s="28"/>
      <c r="S114" s="27">
        <f>COUNTIF(S107:S112, "C")</f>
        <v>0</v>
      </c>
      <c r="T114" s="28"/>
      <c r="U114" s="27">
        <f>COUNTIF(U107:U112, "C")</f>
        <v>0</v>
      </c>
      <c r="V114" s="28"/>
      <c r="W114" s="27">
        <f>COUNTIF(W107:W112, "C")</f>
        <v>0</v>
      </c>
      <c r="X114" s="28"/>
      <c r="Y114" s="27">
        <f>COUNTIF(Y107:Y112, "C")</f>
        <v>0</v>
      </c>
      <c r="Z114" s="28"/>
      <c r="AA114" s="27">
        <f>COUNTIF(AA107:AA112, "C")</f>
        <v>0</v>
      </c>
      <c r="AB114" s="28"/>
      <c r="AC114" s="27">
        <f>COUNTIF(AC107:AC112, "C")</f>
        <v>0</v>
      </c>
      <c r="AD114" s="28"/>
      <c r="AE114" s="27">
        <f>COUNTIF(AE107:AE112, "C")</f>
        <v>0</v>
      </c>
      <c r="AF114" s="28"/>
      <c r="AG114" s="27">
        <f>COUNTIF(AG107:AG112, "C")</f>
        <v>0</v>
      </c>
      <c r="AH114" s="28"/>
      <c r="AI114" s="27">
        <f>COUNTIF(AI107:AI112, "C")</f>
        <v>0</v>
      </c>
      <c r="AJ114" s="28"/>
      <c r="AK114" s="27">
        <f>COUNTIF(AK107:AK112, "C")</f>
        <v>0</v>
      </c>
      <c r="AL114" s="28"/>
      <c r="AM114" s="27">
        <f>COUNTIF(AM107:AM112, "C")</f>
        <v>0</v>
      </c>
      <c r="AN114" s="28"/>
      <c r="AO114" s="27">
        <f>COUNTIF(AO107:AO112, "C")</f>
        <v>0</v>
      </c>
      <c r="AP114" s="158"/>
      <c r="AQ114" s="134">
        <f>COUNTIF(M114:AO114, "6")</f>
        <v>0</v>
      </c>
      <c r="AR114" s="25"/>
      <c r="AS114" s="25"/>
      <c r="AT114" s="25"/>
    </row>
    <row r="115" spans="1:46"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152"/>
      <c r="AP115" s="25"/>
      <c r="AQ115" s="25"/>
      <c r="AR115" s="25"/>
      <c r="AS115" s="25"/>
      <c r="AT115" s="25"/>
    </row>
    <row r="116" spans="1:46"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39" t="s">
        <v>629</v>
      </c>
      <c r="AD116" s="39"/>
      <c r="AE116" s="39"/>
      <c r="AF116" s="39"/>
      <c r="AG116" s="39"/>
      <c r="AH116" s="39"/>
      <c r="AI116" s="39"/>
      <c r="AJ116" s="39"/>
      <c r="AK116" s="39"/>
      <c r="AL116" s="39"/>
      <c r="AM116" s="39"/>
      <c r="AN116" s="39"/>
      <c r="AO116" s="139" t="s">
        <v>140</v>
      </c>
      <c r="AP116" s="25"/>
      <c r="AQ116" s="25"/>
      <c r="AR116" s="25"/>
      <c r="AS116" s="25"/>
      <c r="AT116" s="25"/>
    </row>
    <row r="117" spans="1:46" ht="18.75" x14ac:dyDescent="0.3">
      <c r="A117" s="25"/>
      <c r="B117" s="25"/>
      <c r="C117" s="157" t="s">
        <v>32</v>
      </c>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152"/>
      <c r="AN117" s="25"/>
      <c r="AO117" s="25"/>
      <c r="AP117" s="25"/>
      <c r="AQ117" s="25"/>
      <c r="AR117" s="25"/>
      <c r="AS117" s="25"/>
      <c r="AT117" s="25"/>
    </row>
    <row r="118" spans="1:46" ht="18.75" x14ac:dyDescent="0.3">
      <c r="A118" s="25"/>
      <c r="B118" s="25"/>
      <c r="C118" s="25"/>
      <c r="D118" s="25"/>
      <c r="E118" s="25"/>
      <c r="F118" s="25"/>
      <c r="G118" s="25"/>
      <c r="H118" s="25"/>
      <c r="I118" s="25"/>
      <c r="J118" s="25"/>
      <c r="K118" s="25"/>
      <c r="L118" s="25"/>
      <c r="M118" s="156"/>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row>
    <row r="119" spans="1:46" x14ac:dyDescent="0.25">
      <c r="A119" s="25"/>
      <c r="B119" s="25"/>
      <c r="C119" s="124" t="s">
        <v>619</v>
      </c>
      <c r="D119" s="39"/>
      <c r="E119" s="39"/>
      <c r="F119" s="39"/>
      <c r="G119" s="39"/>
      <c r="H119" s="39"/>
      <c r="I119" s="39"/>
      <c r="J119" s="39"/>
      <c r="K119" s="39"/>
      <c r="L119" s="39"/>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row>
    <row r="120" spans="1:46" x14ac:dyDescent="0.25">
      <c r="A120" s="25"/>
      <c r="B120" s="25"/>
      <c r="C120" s="39"/>
      <c r="D120" s="125"/>
      <c r="E120" s="125" t="s">
        <v>381</v>
      </c>
      <c r="F120" s="125"/>
      <c r="G120" s="125"/>
      <c r="H120" s="125"/>
      <c r="I120" s="125"/>
      <c r="J120" s="126"/>
      <c r="K120" s="39"/>
      <c r="L120" s="39"/>
      <c r="M120" s="23">
        <v>1</v>
      </c>
      <c r="N120" s="23"/>
      <c r="O120" s="23">
        <v>2</v>
      </c>
      <c r="P120" s="23"/>
      <c r="Q120" s="23">
        <v>3</v>
      </c>
      <c r="R120" s="23"/>
      <c r="S120" s="23">
        <v>4</v>
      </c>
      <c r="T120" s="23"/>
      <c r="U120" s="23">
        <v>5</v>
      </c>
      <c r="V120" s="23"/>
      <c r="W120" s="23">
        <v>6</v>
      </c>
      <c r="X120" s="24"/>
      <c r="Y120" s="24">
        <v>7</v>
      </c>
      <c r="Z120" s="24"/>
      <c r="AA120" s="24">
        <v>8</v>
      </c>
      <c r="AB120" s="24"/>
      <c r="AC120" s="24">
        <v>9</v>
      </c>
      <c r="AD120" s="24"/>
      <c r="AE120" s="24">
        <v>10</v>
      </c>
      <c r="AF120" s="24"/>
      <c r="AG120" s="24">
        <v>11</v>
      </c>
      <c r="AH120" s="24"/>
      <c r="AI120" s="24">
        <v>12</v>
      </c>
      <c r="AJ120" s="24"/>
      <c r="AK120" s="24">
        <v>13</v>
      </c>
      <c r="AL120" s="24"/>
      <c r="AM120" s="24">
        <v>14</v>
      </c>
      <c r="AN120" s="24"/>
      <c r="AO120" s="24">
        <v>15</v>
      </c>
      <c r="AP120" s="25"/>
      <c r="AQ120" s="25"/>
      <c r="AR120" s="25"/>
      <c r="AS120" s="25"/>
      <c r="AT120" s="25"/>
    </row>
    <row r="121" spans="1:46" x14ac:dyDescent="0.25">
      <c r="A121" s="25"/>
      <c r="B121" s="25"/>
      <c r="C121" s="127" t="s">
        <v>190</v>
      </c>
      <c r="D121" s="26"/>
      <c r="E121" s="26"/>
      <c r="F121" s="26"/>
      <c r="G121" s="26"/>
      <c r="H121" s="26"/>
      <c r="I121" s="26"/>
      <c r="J121" s="26"/>
      <c r="K121" s="25"/>
      <c r="L121" s="25"/>
      <c r="M121" s="19"/>
      <c r="N121" s="20"/>
      <c r="O121" s="19"/>
      <c r="P121" s="20"/>
      <c r="Q121" s="19"/>
      <c r="R121" s="20"/>
      <c r="S121" s="19"/>
      <c r="T121" s="20"/>
      <c r="U121" s="19"/>
      <c r="V121" s="20"/>
      <c r="W121" s="19"/>
      <c r="X121" s="22"/>
      <c r="Y121" s="19"/>
      <c r="Z121" s="22"/>
      <c r="AA121" s="19"/>
      <c r="AB121" s="22"/>
      <c r="AC121" s="19"/>
      <c r="AD121" s="22"/>
      <c r="AE121" s="19"/>
      <c r="AF121" s="22"/>
      <c r="AG121" s="19"/>
      <c r="AH121" s="22"/>
      <c r="AI121" s="19"/>
      <c r="AJ121" s="22"/>
      <c r="AK121" s="19"/>
      <c r="AL121" s="22"/>
      <c r="AM121" s="19"/>
      <c r="AN121" s="22"/>
      <c r="AO121" s="19"/>
      <c r="AP121" s="25"/>
      <c r="AQ121" s="25"/>
      <c r="AR121" s="25"/>
      <c r="AS121" s="25"/>
      <c r="AT121" s="25"/>
    </row>
    <row r="122" spans="1:46" x14ac:dyDescent="0.25">
      <c r="A122" s="25"/>
      <c r="B122" s="25"/>
      <c r="C122" s="127" t="s">
        <v>191</v>
      </c>
      <c r="D122" s="26"/>
      <c r="E122" s="26"/>
      <c r="F122" s="26"/>
      <c r="G122" s="26"/>
      <c r="H122" s="26"/>
      <c r="I122" s="26"/>
      <c r="J122" s="26"/>
      <c r="K122" s="25"/>
      <c r="L122" s="25"/>
      <c r="M122" s="19"/>
      <c r="N122" s="20"/>
      <c r="O122" s="19"/>
      <c r="P122" s="20"/>
      <c r="Q122" s="19"/>
      <c r="R122" s="20"/>
      <c r="S122" s="19"/>
      <c r="T122" s="20"/>
      <c r="U122" s="19"/>
      <c r="V122" s="20"/>
      <c r="W122" s="19"/>
      <c r="X122" s="22"/>
      <c r="Y122" s="19"/>
      <c r="Z122" s="22"/>
      <c r="AA122" s="19"/>
      <c r="AB122" s="22"/>
      <c r="AC122" s="19"/>
      <c r="AD122" s="22"/>
      <c r="AE122" s="19"/>
      <c r="AF122" s="22"/>
      <c r="AG122" s="19"/>
      <c r="AH122" s="22"/>
      <c r="AI122" s="19"/>
      <c r="AJ122" s="22"/>
      <c r="AK122" s="19"/>
      <c r="AL122" s="22"/>
      <c r="AM122" s="19"/>
      <c r="AN122" s="22"/>
      <c r="AO122" s="19"/>
      <c r="AP122" s="25"/>
      <c r="AQ122" s="25"/>
      <c r="AR122" s="25"/>
      <c r="AS122" s="25"/>
      <c r="AT122" s="25"/>
    </row>
    <row r="123" spans="1:46" x14ac:dyDescent="0.25">
      <c r="A123" s="25"/>
      <c r="B123" s="25"/>
      <c r="C123" s="127" t="s">
        <v>192</v>
      </c>
      <c r="D123" s="26"/>
      <c r="E123" s="26"/>
      <c r="F123" s="26"/>
      <c r="G123" s="26"/>
      <c r="H123" s="26"/>
      <c r="I123" s="26"/>
      <c r="J123" s="26"/>
      <c r="K123" s="25"/>
      <c r="L123" s="25"/>
      <c r="M123" s="19"/>
      <c r="N123" s="20"/>
      <c r="O123" s="19"/>
      <c r="P123" s="20"/>
      <c r="Q123" s="19"/>
      <c r="R123" s="20"/>
      <c r="S123" s="19"/>
      <c r="T123" s="20"/>
      <c r="U123" s="19"/>
      <c r="V123" s="20"/>
      <c r="W123" s="19"/>
      <c r="X123" s="22"/>
      <c r="Y123" s="19"/>
      <c r="Z123" s="22"/>
      <c r="AA123" s="19"/>
      <c r="AB123" s="22"/>
      <c r="AC123" s="19"/>
      <c r="AD123" s="22"/>
      <c r="AE123" s="19"/>
      <c r="AF123" s="22"/>
      <c r="AG123" s="19"/>
      <c r="AH123" s="22"/>
      <c r="AI123" s="19"/>
      <c r="AJ123" s="22"/>
      <c r="AK123" s="19"/>
      <c r="AL123" s="22"/>
      <c r="AM123" s="19"/>
      <c r="AN123" s="22"/>
      <c r="AO123" s="19"/>
      <c r="AP123" s="25"/>
      <c r="AQ123" s="25"/>
      <c r="AR123" s="25"/>
      <c r="AS123" s="25"/>
      <c r="AT123" s="25"/>
    </row>
    <row r="124" spans="1:46" x14ac:dyDescent="0.25">
      <c r="A124" s="25"/>
      <c r="B124" s="25"/>
      <c r="C124" s="127" t="s">
        <v>193</v>
      </c>
      <c r="D124" s="26"/>
      <c r="E124" s="26"/>
      <c r="F124" s="26"/>
      <c r="G124" s="26"/>
      <c r="H124" s="26"/>
      <c r="I124" s="26"/>
      <c r="J124" s="26"/>
      <c r="K124" s="25"/>
      <c r="L124" s="25"/>
      <c r="M124" s="19"/>
      <c r="N124" s="20"/>
      <c r="O124" s="19"/>
      <c r="P124" s="20"/>
      <c r="Q124" s="19"/>
      <c r="R124" s="20"/>
      <c r="S124" s="19"/>
      <c r="T124" s="20"/>
      <c r="U124" s="19"/>
      <c r="V124" s="20"/>
      <c r="W124" s="19"/>
      <c r="X124" s="22"/>
      <c r="Y124" s="19"/>
      <c r="Z124" s="22"/>
      <c r="AA124" s="19"/>
      <c r="AB124" s="22"/>
      <c r="AC124" s="19"/>
      <c r="AD124" s="22"/>
      <c r="AE124" s="19"/>
      <c r="AF124" s="22"/>
      <c r="AG124" s="19"/>
      <c r="AH124" s="22"/>
      <c r="AI124" s="19"/>
      <c r="AJ124" s="22"/>
      <c r="AK124" s="19"/>
      <c r="AL124" s="22"/>
      <c r="AM124" s="19"/>
      <c r="AN124" s="22"/>
      <c r="AO124" s="19"/>
      <c r="AP124" s="25"/>
      <c r="AQ124" s="25" t="s">
        <v>167</v>
      </c>
      <c r="AR124" s="25"/>
      <c r="AS124" s="25"/>
      <c r="AT124" s="25"/>
    </row>
    <row r="125" spans="1:46" x14ac:dyDescent="0.25">
      <c r="A125" s="25"/>
      <c r="B125" s="25"/>
      <c r="C125" s="154"/>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40">
        <f>0.8*AS125</f>
        <v>4</v>
      </c>
      <c r="AR125" s="25" t="s">
        <v>200</v>
      </c>
      <c r="AS125" s="130">
        <f>'Deel 1'!W42</f>
        <v>5</v>
      </c>
      <c r="AT125" s="25"/>
    </row>
    <row r="126" spans="1:46" x14ac:dyDescent="0.25">
      <c r="A126" s="25"/>
      <c r="B126" s="25"/>
      <c r="C126" s="48" t="s">
        <v>631</v>
      </c>
      <c r="D126" s="48"/>
      <c r="E126" s="48"/>
      <c r="F126" s="48"/>
      <c r="G126" s="48"/>
      <c r="H126" s="48"/>
      <c r="I126" s="48"/>
      <c r="J126" s="48"/>
      <c r="K126" s="48"/>
      <c r="L126" s="48"/>
      <c r="M126" s="27">
        <f>COUNTIFS(M121:M124, "C")</f>
        <v>0</v>
      </c>
      <c r="N126" s="28"/>
      <c r="O126" s="27">
        <f>COUNTIFS(O121:O124, "C")</f>
        <v>0</v>
      </c>
      <c r="P126" s="28"/>
      <c r="Q126" s="27">
        <f>COUNTIFS(Q121:Q124, "C")</f>
        <v>0</v>
      </c>
      <c r="R126" s="28"/>
      <c r="S126" s="27">
        <f>COUNTIFS(S121:S124, "C")</f>
        <v>0</v>
      </c>
      <c r="T126" s="28"/>
      <c r="U126" s="27">
        <f>COUNTIFS(U121:U124, "C")</f>
        <v>0</v>
      </c>
      <c r="V126" s="28"/>
      <c r="W126" s="27">
        <f>COUNTIFS(W121:W124, "C")</f>
        <v>0</v>
      </c>
      <c r="X126" s="28"/>
      <c r="Y126" s="27">
        <f>COUNTIFS(Y121:Y124, "C")</f>
        <v>0</v>
      </c>
      <c r="Z126" s="28"/>
      <c r="AA126" s="27">
        <f>COUNTIFS(AA121:AA124, "C")</f>
        <v>0</v>
      </c>
      <c r="AB126" s="28"/>
      <c r="AC126" s="27">
        <f>COUNTIFS(AC121:AC124, "C")</f>
        <v>0</v>
      </c>
      <c r="AD126" s="28"/>
      <c r="AE126" s="27">
        <f>COUNTIFS(AE121:AE124, "C")</f>
        <v>0</v>
      </c>
      <c r="AF126" s="28"/>
      <c r="AG126" s="27">
        <f>COUNTIFS(AG121:AG124, "C")</f>
        <v>0</v>
      </c>
      <c r="AH126" s="28"/>
      <c r="AI126" s="27">
        <f>COUNTIFS(AI121:AI124, "C")</f>
        <v>0</v>
      </c>
      <c r="AJ126" s="28"/>
      <c r="AK126" s="27">
        <f>COUNTIFS(AK121:AK124, "C")</f>
        <v>0</v>
      </c>
      <c r="AL126" s="28"/>
      <c r="AM126" s="27">
        <f>COUNTIFS(AM121:AM124, "C")</f>
        <v>0</v>
      </c>
      <c r="AN126" s="28"/>
      <c r="AO126" s="27">
        <f>COUNTIFS(AO121:AO124, "C")</f>
        <v>0</v>
      </c>
      <c r="AP126" s="133"/>
      <c r="AQ126" s="134">
        <f>COUNTIF(M126:AO126, "4")</f>
        <v>0</v>
      </c>
      <c r="AR126" s="25"/>
      <c r="AS126" s="25"/>
      <c r="AT126" s="25"/>
    </row>
    <row r="127" spans="1:46"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118"/>
      <c r="AC127" s="25"/>
      <c r="AD127" s="25"/>
      <c r="AE127" s="25"/>
      <c r="AF127" s="25"/>
      <c r="AG127" s="25"/>
      <c r="AH127" s="25"/>
      <c r="AI127" s="25"/>
      <c r="AJ127" s="25"/>
      <c r="AK127" s="25"/>
      <c r="AL127" s="152"/>
      <c r="AM127" s="25"/>
      <c r="AN127" s="25"/>
      <c r="AO127" s="25"/>
      <c r="AP127" s="25"/>
      <c r="AQ127" s="25"/>
      <c r="AR127" s="25"/>
      <c r="AS127" s="25"/>
      <c r="AT127" s="25"/>
    </row>
    <row r="128" spans="1:46"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39" t="s">
        <v>632</v>
      </c>
      <c r="AE128" s="39"/>
      <c r="AF128" s="39"/>
      <c r="AG128" s="39"/>
      <c r="AH128" s="39"/>
      <c r="AI128" s="39"/>
      <c r="AJ128" s="39"/>
      <c r="AK128" s="39"/>
      <c r="AL128" s="39"/>
      <c r="AM128" s="39"/>
      <c r="AN128" s="39"/>
      <c r="AO128" s="139" t="s">
        <v>140</v>
      </c>
      <c r="AP128" s="25"/>
      <c r="AQ128" s="25"/>
      <c r="AR128" s="25"/>
      <c r="AS128" s="25"/>
      <c r="AT128" s="25"/>
    </row>
    <row r="129" spans="1:46"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118"/>
      <c r="AC129" s="25"/>
      <c r="AD129" s="25"/>
      <c r="AE129" s="25"/>
      <c r="AF129" s="25"/>
      <c r="AG129" s="25"/>
      <c r="AH129" s="25"/>
      <c r="AI129" s="25"/>
      <c r="AJ129" s="25"/>
      <c r="AK129" s="25"/>
      <c r="AL129" s="152"/>
      <c r="AM129" s="25"/>
      <c r="AN129" s="25"/>
      <c r="AO129" s="25"/>
      <c r="AP129" s="25"/>
      <c r="AQ129" s="25"/>
      <c r="AR129" s="25"/>
      <c r="AS129" s="25"/>
      <c r="AT129" s="25"/>
    </row>
    <row r="130" spans="1:46"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row>
    <row r="131" spans="1:46"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row>
  </sheetData>
  <sheetProtection selectLockedCells="1"/>
  <conditionalFormatting sqref="AQ98">
    <cfRule type="cellIs" dxfId="33" priority="34" operator="greaterThanOrEqual">
      <formula>AQ97</formula>
    </cfRule>
  </conditionalFormatting>
  <conditionalFormatting sqref="AQ31">
    <cfRule type="cellIs" dxfId="32" priority="31" operator="greaterThanOrEqual">
      <formula>AQ30</formula>
    </cfRule>
  </conditionalFormatting>
  <conditionalFormatting sqref="AQ80">
    <cfRule type="cellIs" dxfId="31" priority="26" operator="greaterThanOrEqual">
      <formula>AQ79</formula>
    </cfRule>
  </conditionalFormatting>
  <conditionalFormatting sqref="AQ126">
    <cfRule type="cellIs" dxfId="30" priority="25" operator="greaterThanOrEqual">
      <formula>AQ125</formula>
    </cfRule>
  </conditionalFormatting>
  <conditionalFormatting sqref="AQ65">
    <cfRule type="cellIs" dxfId="29" priority="22" operator="greaterThanOrEqual">
      <formula>AQ64</formula>
    </cfRule>
  </conditionalFormatting>
  <conditionalFormatting sqref="AQ66">
    <cfRule type="cellIs" dxfId="28" priority="21" operator="greaterThanOrEqual">
      <formula>AQ64</formula>
    </cfRule>
  </conditionalFormatting>
  <conditionalFormatting sqref="AQ7">
    <cfRule type="cellIs" dxfId="27" priority="20" operator="greaterThanOrEqual">
      <formula>AQ6</formula>
    </cfRule>
  </conditionalFormatting>
  <conditionalFormatting sqref="AQ8">
    <cfRule type="cellIs" dxfId="26" priority="19" operator="greaterThanOrEqual">
      <formula>AQ6</formula>
    </cfRule>
  </conditionalFormatting>
  <conditionalFormatting sqref="AQ9">
    <cfRule type="cellIs" dxfId="25" priority="18" operator="greaterThanOrEqual">
      <formula>AQ6</formula>
    </cfRule>
  </conditionalFormatting>
  <conditionalFormatting sqref="AQ35">
    <cfRule type="cellIs" dxfId="24" priority="17" operator="greaterThanOrEqual">
      <formula>AQ34</formula>
    </cfRule>
  </conditionalFormatting>
  <conditionalFormatting sqref="AQ88">
    <cfRule type="cellIs" dxfId="23" priority="15" operator="greaterThanOrEqual">
      <formula>AQ87</formula>
    </cfRule>
  </conditionalFormatting>
  <conditionalFormatting sqref="AQ53">
    <cfRule type="cellIs" dxfId="22" priority="14" operator="greaterThanOrEqual">
      <formula>AQ52</formula>
    </cfRule>
  </conditionalFormatting>
  <conditionalFormatting sqref="AQ102">
    <cfRule type="cellIs" dxfId="21" priority="12" operator="greaterThanOrEqual">
      <formula>AQ101</formula>
    </cfRule>
  </conditionalFormatting>
  <conditionalFormatting sqref="AQ11">
    <cfRule type="cellIs" dxfId="20" priority="10" operator="greaterThanOrEqual">
      <formula>AQ6</formula>
    </cfRule>
  </conditionalFormatting>
  <conditionalFormatting sqref="AQ17">
    <cfRule type="cellIs" dxfId="19" priority="9" operator="greaterThanOrEqual">
      <formula>AQ16</formula>
    </cfRule>
  </conditionalFormatting>
  <conditionalFormatting sqref="AQ39">
    <cfRule type="cellIs" dxfId="18" priority="8" operator="greaterThanOrEqual">
      <formula>AQ38</formula>
    </cfRule>
  </conditionalFormatting>
  <conditionalFormatting sqref="AQ56">
    <cfRule type="cellIs" dxfId="17" priority="7" operator="greaterThanOrEqual">
      <formula>AQ55</formula>
    </cfRule>
  </conditionalFormatting>
  <conditionalFormatting sqref="AQ59">
    <cfRule type="cellIs" dxfId="16" priority="6" operator="greaterThanOrEqual">
      <formula>AQ58</formula>
    </cfRule>
  </conditionalFormatting>
  <conditionalFormatting sqref="AQ62">
    <cfRule type="cellIs" dxfId="15" priority="5" operator="greaterThanOrEqual">
      <formula>AQ61</formula>
    </cfRule>
  </conditionalFormatting>
  <conditionalFormatting sqref="AQ72">
    <cfRule type="cellIs" dxfId="14" priority="4" operator="greaterThanOrEqual">
      <formula>AQ71</formula>
    </cfRule>
  </conditionalFormatting>
  <conditionalFormatting sqref="AQ92">
    <cfRule type="cellIs" dxfId="13" priority="2" operator="greaterThanOrEqual">
      <formula>AQ91</formula>
    </cfRule>
  </conditionalFormatting>
  <conditionalFormatting sqref="AQ114">
    <cfRule type="cellIs" dxfId="12" priority="1" operator="greaterThanOrEqual">
      <formula>AQ113</formula>
    </cfRule>
  </conditionalFormatting>
  <dataValidations xWindow="513" yWindow="517" count="2">
    <dataValidation type="list" allowBlank="1" showInputMessage="1" showErrorMessage="1" prompt="Maak Keuze" sqref="M25:M26 O25:O26 Q25:Q26 S25:S26 U25:U26 W25:W26 Y25:Y26 AA25:AA26 AC25:AC26 AE25:AE26 AG25:AG26 AI25:AI26 AK25:AK26 AM25:AM26 AO25:AO26 M66 O66 Q66 S66 U66 W66 Y66 AA66 AC66 AE66 AG66 AI66 AK66 AM66 AO66 AO49:AO51 AO109:AO112">
      <formula1>"C, NC, NVT"</formula1>
    </dataValidation>
    <dataValidation type="list" allowBlank="1" showInputMessage="1" showErrorMessage="1" prompt="Maak Keuze" sqref="Y7:Y9 AO7:AO9 AM7:AM9 AK7:AK9 AI7:AI9 AG7:AG9 AE7:AE9 AC7:AC9 AA7:AA9 W7:W9 S7:S9 Q7:Q9 O7:O9 U7:U9 M7:M9 W27:W29 AM27:AM29 AK27:AK29 AI27:AI29 AG27:AG29 AE27:AE29 AC27:AC29 AA27:AA29 Y27:Y29 U27:U29 Q27:Q29 O27:O29 Q35 O35 M35 Y35 AO35 AM35 AK35 AI35 AG35 AE35 AC35 AA35 W35 S35 M27:M29 M98 Y98 AO98 AM98 AK98 AI98 AG98 AE98 AC98 AA98 W98 S98 Q98 O98 M121:M124 Y121:Y124 AO121:AO124 AM121:AM124 AK121:AK124 AI121:AI124 AG121:AG124 AE121:AE124 AC121:AC124 AA121:AA124 W121:W124 S121:S124 Q121:Q124 O121:O124 S27:S29 U35 U98 U121:U124 AO27:AO29 U76:U78 O76:O78 Q76:Q78 S76:S78 W76:W78 AA76:AA78 AC76:AC78 AE76:AE78 AG76:AG78 AI76:AI78 AK76:AK78 AM76:AM78 AO76:AO78 Y76:Y78 M76:M78 M84:M86 Y84:Y86 AO84:AO86 AM84:AM86 AK84:AK86 AI84:AI86 AG84:AG86 AE84:AE86 AC84:AC86 AA84:AA86 W84:W86 S84:S86 Q84:Q86 O84:O86 U84:U86 AO47:AO48 U47:U51 AK47:AK51 AI47:AI51 AG47:AG51 AE47:AE51 AC47:AC51 AA47:AA51 Y47:Y51 W47:W51 S47:S51 O47:O51 Q47:Q51 M47:M51 AM47:AM51 AO65 S65 M65 O65 Q65 U65 Y65 AA65 AC65 AE65 AG65 AI65 AK65 AM65 W65 M102 Y102 AO102 AM102 AK102 AI102 AG102 AE102 AC102 AA102 W102 S102 Q102 O102 U102 U11 O11 M11 Y11 AO11 AM11 AK11 AI11 AG11 AE11 AC11 AA11 W11 S11 Q11 BJ47 BH47 BF47 BR47 CH47 CF47 CD47 CB47 BZ47 BX47 BV47 BT47 BP47 BL47 BN47 Q39:Q42 O39:O42 M39:M42 Y39:Y42 AM39:AM40 AK39:AK40 AI39:AI40 AG39:AG40 AE39:AE40 AC39:AC40 U39:U42 AA39:AA42 W39:W42 S39:S42 AO39:AO40 S17 M17 O17 Q17 U17 Y17 AA17 AC17 AE17 AG17 AI17 AK17 AM17 W17 AO17 AO56 U56 AK56 AI56 AG56 AE56 AC56 AA56 Y56 W56 S56 O56 Q56 M56 AM56 AO59 U59 AK59 AI59 AG59 AE59 AC59 AA59 Y59 W59 S59 O59 Q59 M59 AM59 AO62 U62 AK62 AI62 AG62 AE62 AC62 AA62 Y62 W62 S62 O62 Q62 M62 AM62 AO72 U72 AK72 AI72 AG72 AE72 AC72 AA72 Y72 W72 S72 O72 Q72 M72 AM72 M92 Y92 AO92 AM92 AK92 AI92 AG92 AE92 AC92 AA92 W92 S92 Q92 O92 U92 AO107:AO108 AK107:AK112 AI107:AI112 AG107:AG112 AE107:AE112 AC107:AC112 AA107:AA112 Y107:Y112 W107:W112 S107:S112 O107:O112 Q107:Q112 M107:M112 AM107:AM112 U107:U112">
      <formula1>"C, NC"</formula1>
    </dataValidation>
  </dataValidations>
  <hyperlinks>
    <hyperlink ref="AN4" location="A_Aanmelding" tooltip="Terug naar Audit Checklist - deel 1" display="HIER"/>
    <hyperlink ref="AO20" location="C_Aanvullend_Onderzoek" tooltip="Terug naar vraag 1.12" display="HIER"/>
    <hyperlink ref="AO68" location="E_Behandelplan" tooltip="Terug naar vraag 1.16 - 1.21" display="HIER"/>
    <hyperlink ref="AN14:AO14" location="B_Aanvullende_anamnese" tooltip="Terug naar vraag 1.7 - 1.10" display="HIER"/>
    <hyperlink ref="AO128" location="H_Afsluiting" tooltip="Terug naar vraag 1.29" display="HIER"/>
    <hyperlink ref="AO116" location="G_Evaluatie" tooltip="Terug naar vraag 1.25 - 1.28" display="HIER"/>
    <hyperlink ref="AN14" location="B_Aanvullende_anamnese" tooltip="Terug naar vraag 1.8 - 1.11" display="HIER"/>
    <hyperlink ref="AO94" location="F_Behandeling" tooltip="Terug naar vraag 1.22 - 1.25" display="HIER"/>
    <hyperlink ref="AO41" location="D_Analyse" tooltip="Terug naar vraag 1.13 - 1.15" display="HIER"/>
  </hyperlinks>
  <pageMargins left="0.7" right="0.7" top="0.75" bottom="0.75" header="0.3" footer="0.3"/>
  <pageSetup paperSize="9" orientation="portrait" r:id="rId1"/>
  <ignoredErrors>
    <ignoredError sqref="U31 W31 Y31 AA31 AC31 AE31 AG31 AI31 AK31 AM31 AO31 O31 Q31 S31 M31 M53 O53 Q53 S53 U53 W53 Y53 AA53 AC53 AE53 AG53 AI53 AK53 AM53 AO53 M88 O88 Q88 S88 U88 W88 Y88 AA88 AC88 AE88 AG88 AI88 AK88 AM88 AO88 M126 O126 Q126 S126 U126 W126 Y126 AA126 AC126 AE126 AG126 AI126 AK126 AM126 AO126 M114 O114 Q114 S114 U114 W114 Y114 AA114 AC114 AE114 AG114 AI114 AK114 AM114 AO114" formulaRange="1"/>
    <ignoredError sqref="AQ30 AS30 AQ34 AS34 AS38 AS52 AQ38 AQ52 AQ55 AQ58 AQ64 AS64 AS58 AS55 AQ61 AS61 AQ71 AS71 AQ79 AS7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topLeftCell="A37" workbookViewId="0">
      <selection activeCell="AI65" sqref="AI65"/>
    </sheetView>
  </sheetViews>
  <sheetFormatPr defaultRowHeight="15" x14ac:dyDescent="0.25"/>
  <cols>
    <col min="1" max="37" width="4.7109375" style="45" customWidth="1"/>
    <col min="38" max="16384" width="9.140625" style="45"/>
  </cols>
  <sheetData>
    <row r="1" spans="1:37"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ht="23.25" x14ac:dyDescent="0.35">
      <c r="A2" s="25"/>
      <c r="B2" s="25"/>
      <c r="C2" s="182" t="s">
        <v>36</v>
      </c>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ht="18.75" x14ac:dyDescent="0.3">
      <c r="A4" s="25"/>
      <c r="B4" s="25"/>
      <c r="C4" s="123" t="s">
        <v>287</v>
      </c>
      <c r="D4" s="25"/>
      <c r="E4" s="25"/>
      <c r="F4" s="25"/>
      <c r="G4" s="25"/>
      <c r="H4" s="25"/>
      <c r="I4" s="25"/>
      <c r="J4" s="25"/>
      <c r="K4" s="25"/>
      <c r="L4" s="25"/>
      <c r="M4" s="25"/>
      <c r="N4" s="25"/>
      <c r="O4" s="25"/>
      <c r="P4" s="137"/>
      <c r="Q4" s="137"/>
      <c r="R4" s="137"/>
      <c r="S4" s="25"/>
      <c r="T4" s="137"/>
      <c r="U4" s="25"/>
      <c r="V4" s="25"/>
      <c r="W4" s="25"/>
      <c r="X4" s="181"/>
      <c r="Y4" s="152"/>
      <c r="Z4" s="25"/>
      <c r="AA4" s="159" t="s">
        <v>220</v>
      </c>
      <c r="AB4" s="39"/>
      <c r="AC4" s="39"/>
      <c r="AD4" s="39"/>
      <c r="AE4" s="39"/>
      <c r="AF4" s="39"/>
      <c r="AG4" s="39"/>
      <c r="AH4" s="39"/>
      <c r="AI4" s="174" t="s">
        <v>140</v>
      </c>
      <c r="AJ4" s="25"/>
      <c r="AK4" s="25"/>
    </row>
    <row r="5" spans="1:37"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x14ac:dyDescent="0.25">
      <c r="A6" s="25"/>
      <c r="B6" s="25"/>
      <c r="C6" s="129" t="s">
        <v>286</v>
      </c>
      <c r="D6" s="39"/>
      <c r="E6" s="39"/>
      <c r="F6" s="39"/>
      <c r="G6" s="39"/>
      <c r="H6" s="39"/>
      <c r="I6" s="39"/>
      <c r="J6" s="39"/>
      <c r="K6" s="39"/>
      <c r="L6" s="39"/>
      <c r="M6" s="39"/>
      <c r="N6" s="39"/>
      <c r="O6" s="39"/>
      <c r="P6" s="39"/>
      <c r="Q6" s="39"/>
      <c r="R6" s="39"/>
      <c r="S6" s="39"/>
      <c r="T6" s="39"/>
      <c r="U6" s="39"/>
      <c r="V6" s="39"/>
      <c r="W6" s="39"/>
      <c r="X6" s="39"/>
      <c r="Y6" s="39"/>
      <c r="Z6" s="39"/>
      <c r="AA6" s="39"/>
      <c r="AB6" s="39"/>
      <c r="AC6" s="23">
        <v>1</v>
      </c>
      <c r="AD6" s="23"/>
      <c r="AE6" s="23">
        <v>2</v>
      </c>
      <c r="AF6" s="25"/>
      <c r="AG6" s="25"/>
      <c r="AH6" s="25"/>
      <c r="AI6" s="25"/>
      <c r="AJ6" s="25"/>
      <c r="AK6" s="25"/>
    </row>
    <row r="7" spans="1:37" x14ac:dyDescent="0.25">
      <c r="A7" s="25"/>
      <c r="B7" s="25"/>
      <c r="C7" s="22" t="s">
        <v>210</v>
      </c>
      <c r="D7" s="179" t="s">
        <v>211</v>
      </c>
      <c r="E7" s="25"/>
      <c r="F7" s="25"/>
      <c r="G7" s="25"/>
      <c r="H7" s="25"/>
      <c r="I7" s="25"/>
      <c r="J7" s="25"/>
      <c r="K7" s="25"/>
      <c r="L7" s="25"/>
      <c r="M7" s="25"/>
      <c r="N7" s="25"/>
      <c r="O7" s="25"/>
      <c r="P7" s="25"/>
      <c r="Q7" s="25"/>
      <c r="R7" s="25"/>
      <c r="S7" s="25"/>
      <c r="T7" s="25"/>
      <c r="U7" s="25"/>
      <c r="V7" s="25"/>
      <c r="W7" s="25"/>
      <c r="X7" s="25"/>
      <c r="Y7" s="25"/>
      <c r="Z7" s="25"/>
      <c r="AA7" s="25"/>
      <c r="AB7" s="25"/>
      <c r="AC7" s="19"/>
      <c r="AD7" s="20"/>
      <c r="AE7" s="19"/>
      <c r="AF7" s="25"/>
      <c r="AG7" s="25"/>
      <c r="AH7" s="25"/>
      <c r="AI7" s="25"/>
      <c r="AJ7" s="25"/>
      <c r="AK7" s="25"/>
    </row>
    <row r="8" spans="1:37" x14ac:dyDescent="0.25">
      <c r="A8" s="25"/>
      <c r="B8" s="25"/>
      <c r="C8" s="25"/>
      <c r="D8" s="25" t="s">
        <v>208</v>
      </c>
      <c r="E8" s="25"/>
      <c r="F8" s="25"/>
      <c r="G8" s="25"/>
      <c r="H8" s="25"/>
      <c r="I8" s="25"/>
      <c r="J8" s="25"/>
      <c r="K8" s="25"/>
      <c r="L8" s="25"/>
      <c r="M8" s="25"/>
      <c r="N8" s="25"/>
      <c r="O8" s="25"/>
      <c r="P8" s="25"/>
      <c r="Q8" s="25"/>
      <c r="R8" s="25"/>
      <c r="S8" s="25"/>
      <c r="T8" s="25"/>
      <c r="U8" s="25"/>
      <c r="V8" s="25"/>
      <c r="W8" s="25"/>
      <c r="X8" s="25"/>
      <c r="Y8" s="25"/>
      <c r="Z8" s="25"/>
      <c r="AA8" s="25"/>
      <c r="AB8" s="25"/>
      <c r="AC8" s="20"/>
      <c r="AD8" s="20"/>
      <c r="AE8" s="20"/>
      <c r="AF8" s="25"/>
      <c r="AG8" s="25"/>
      <c r="AH8" s="25"/>
      <c r="AI8" s="25"/>
      <c r="AJ8" s="25"/>
      <c r="AK8" s="25"/>
    </row>
    <row r="9" spans="1:37" x14ac:dyDescent="0.25">
      <c r="A9" s="25"/>
      <c r="B9" s="25"/>
      <c r="C9" s="175"/>
      <c r="D9" s="25"/>
      <c r="E9" s="25"/>
      <c r="F9" s="25"/>
      <c r="G9" s="25"/>
      <c r="H9" s="25"/>
      <c r="I9" s="25"/>
      <c r="J9" s="25"/>
      <c r="K9" s="25"/>
      <c r="L9" s="25"/>
      <c r="M9" s="25"/>
      <c r="N9" s="25"/>
      <c r="O9" s="25"/>
      <c r="P9" s="25"/>
      <c r="Q9" s="25"/>
      <c r="R9" s="25"/>
      <c r="S9" s="25"/>
      <c r="T9" s="25"/>
      <c r="U9" s="25"/>
      <c r="V9" s="25"/>
      <c r="W9" s="25"/>
      <c r="X9" s="25"/>
      <c r="Y9" s="25"/>
      <c r="Z9" s="25"/>
      <c r="AA9" s="25"/>
      <c r="AB9" s="25"/>
      <c r="AC9" s="20"/>
      <c r="AD9" s="20"/>
      <c r="AE9" s="20"/>
      <c r="AF9" s="25"/>
      <c r="AG9" s="25"/>
      <c r="AH9" s="25"/>
      <c r="AI9" s="25"/>
      <c r="AJ9" s="25"/>
      <c r="AK9" s="25"/>
    </row>
    <row r="10" spans="1:37" x14ac:dyDescent="0.25">
      <c r="A10" s="25"/>
      <c r="B10" s="25"/>
      <c r="C10" s="176" t="s">
        <v>212</v>
      </c>
      <c r="D10" s="177" t="s">
        <v>217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19"/>
      <c r="AD10" s="20"/>
      <c r="AE10" s="19"/>
      <c r="AF10" s="25"/>
      <c r="AG10" s="25"/>
      <c r="AH10" s="25"/>
      <c r="AI10" s="25"/>
      <c r="AJ10" s="25"/>
      <c r="AK10" s="25"/>
    </row>
    <row r="11" spans="1:37" x14ac:dyDescent="0.25">
      <c r="A11" s="25"/>
      <c r="B11" s="25"/>
      <c r="C11" s="175"/>
      <c r="D11" s="177" t="s">
        <v>95</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0"/>
      <c r="AD11" s="20"/>
      <c r="AE11" s="20"/>
      <c r="AF11" s="25"/>
      <c r="AG11" s="25"/>
      <c r="AH11" s="25"/>
      <c r="AI11" s="25"/>
      <c r="AJ11" s="25"/>
      <c r="AK11" s="25"/>
    </row>
    <row r="12" spans="1:37" x14ac:dyDescent="0.25">
      <c r="A12" s="25"/>
      <c r="B12" s="25"/>
      <c r="C12" s="25"/>
      <c r="D12" s="178"/>
      <c r="E12" s="25"/>
      <c r="F12" s="25"/>
      <c r="G12" s="25"/>
      <c r="H12" s="25"/>
      <c r="I12" s="25"/>
      <c r="J12" s="25"/>
      <c r="K12" s="25"/>
      <c r="L12" s="25"/>
      <c r="M12" s="25"/>
      <c r="N12" s="25"/>
      <c r="O12" s="25"/>
      <c r="P12" s="25"/>
      <c r="Q12" s="25"/>
      <c r="R12" s="25"/>
      <c r="S12" s="25"/>
      <c r="T12" s="25"/>
      <c r="U12" s="25"/>
      <c r="V12" s="25"/>
      <c r="W12" s="25"/>
      <c r="X12" s="25"/>
      <c r="Y12" s="25"/>
      <c r="Z12" s="25"/>
      <c r="AA12" s="25"/>
      <c r="AB12" s="25"/>
      <c r="AC12" s="20"/>
      <c r="AD12" s="20"/>
      <c r="AE12" s="20"/>
      <c r="AF12" s="25"/>
      <c r="AG12" s="25"/>
      <c r="AH12" s="25"/>
      <c r="AI12" s="25"/>
      <c r="AJ12" s="25"/>
      <c r="AK12" s="25"/>
    </row>
    <row r="13" spans="1:37" x14ac:dyDescent="0.25">
      <c r="A13" s="25"/>
      <c r="B13" s="25"/>
      <c r="C13" s="176" t="s">
        <v>213</v>
      </c>
      <c r="D13" s="179" t="s">
        <v>214</v>
      </c>
      <c r="E13" s="25"/>
      <c r="F13" s="25"/>
      <c r="G13" s="25"/>
      <c r="H13" s="25"/>
      <c r="I13" s="25"/>
      <c r="J13" s="25"/>
      <c r="K13" s="25"/>
      <c r="L13" s="25"/>
      <c r="M13" s="25"/>
      <c r="N13" s="25"/>
      <c r="O13" s="25"/>
      <c r="P13" s="25"/>
      <c r="Q13" s="25"/>
      <c r="R13" s="25"/>
      <c r="S13" s="25"/>
      <c r="T13" s="25"/>
      <c r="U13" s="25"/>
      <c r="V13" s="25"/>
      <c r="W13" s="25"/>
      <c r="X13" s="25"/>
      <c r="Y13" s="25"/>
      <c r="Z13" s="25"/>
      <c r="AA13" s="25"/>
      <c r="AB13" s="25"/>
      <c r="AC13" s="19"/>
      <c r="AD13" s="20"/>
      <c r="AE13" s="19"/>
      <c r="AF13" s="25"/>
      <c r="AG13" s="25"/>
      <c r="AH13" s="25"/>
      <c r="AI13" s="25"/>
      <c r="AJ13" s="25"/>
      <c r="AK13" s="25"/>
    </row>
    <row r="14" spans="1:37" x14ac:dyDescent="0.25">
      <c r="A14" s="25"/>
      <c r="B14" s="25"/>
      <c r="C14" s="25"/>
      <c r="D14" s="177" t="s">
        <v>93</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0"/>
      <c r="AD14" s="20"/>
      <c r="AE14" s="20"/>
      <c r="AF14" s="25"/>
      <c r="AG14" s="25"/>
      <c r="AH14" s="25"/>
      <c r="AI14" s="25"/>
      <c r="AJ14" s="25"/>
      <c r="AK14" s="25"/>
    </row>
    <row r="15" spans="1:37" x14ac:dyDescent="0.25">
      <c r="A15" s="25"/>
      <c r="B15" s="25"/>
      <c r="C15" s="17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0"/>
      <c r="AD15" s="20"/>
      <c r="AE15" s="20"/>
      <c r="AF15" s="25"/>
      <c r="AG15" s="25"/>
      <c r="AH15" s="25"/>
      <c r="AI15" s="25"/>
      <c r="AJ15" s="25"/>
      <c r="AK15" s="25"/>
    </row>
    <row r="16" spans="1:37" x14ac:dyDescent="0.25">
      <c r="A16" s="25"/>
      <c r="B16" s="25"/>
      <c r="C16" s="176" t="s">
        <v>215</v>
      </c>
      <c r="D16" s="177" t="s">
        <v>216</v>
      </c>
      <c r="E16" s="25"/>
      <c r="F16" s="25"/>
      <c r="G16" s="25"/>
      <c r="H16" s="25"/>
      <c r="I16" s="25"/>
      <c r="J16" s="25"/>
      <c r="K16" s="25"/>
      <c r="L16" s="25"/>
      <c r="M16" s="25"/>
      <c r="N16" s="25"/>
      <c r="O16" s="25"/>
      <c r="P16" s="25"/>
      <c r="Q16" s="25"/>
      <c r="R16" s="25"/>
      <c r="S16" s="25"/>
      <c r="T16" s="25"/>
      <c r="U16" s="25"/>
      <c r="V16" s="25"/>
      <c r="W16" s="25"/>
      <c r="X16" s="25"/>
      <c r="Y16" s="25"/>
      <c r="Z16" s="25"/>
      <c r="AA16" s="25"/>
      <c r="AB16" s="25"/>
      <c r="AC16" s="19"/>
      <c r="AD16" s="25"/>
      <c r="AE16" s="19"/>
      <c r="AF16" s="25"/>
      <c r="AG16" s="25"/>
      <c r="AH16" s="25"/>
      <c r="AI16" s="25"/>
      <c r="AJ16" s="25"/>
      <c r="AK16" s="25"/>
    </row>
    <row r="17" spans="1:37" x14ac:dyDescent="0.25">
      <c r="A17" s="25"/>
      <c r="B17" s="25"/>
      <c r="C17" s="175"/>
      <c r="D17" s="180" t="s">
        <v>91</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x14ac:dyDescent="0.25">
      <c r="A18" s="25"/>
      <c r="B18" s="25"/>
      <c r="C18" s="25"/>
      <c r="D18" s="178"/>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x14ac:dyDescent="0.25">
      <c r="A19" s="25"/>
      <c r="B19" s="25"/>
      <c r="C19" s="176" t="s">
        <v>218</v>
      </c>
      <c r="D19" s="179" t="s">
        <v>219</v>
      </c>
      <c r="E19" s="25"/>
      <c r="F19" s="25"/>
      <c r="G19" s="25"/>
      <c r="H19" s="25"/>
      <c r="I19" s="25"/>
      <c r="J19" s="25"/>
      <c r="K19" s="25"/>
      <c r="L19" s="25"/>
      <c r="M19" s="25"/>
      <c r="N19" s="25"/>
      <c r="O19" s="25"/>
      <c r="P19" s="25"/>
      <c r="Q19" s="25"/>
      <c r="R19" s="25"/>
      <c r="S19" s="25"/>
      <c r="T19" s="25"/>
      <c r="U19" s="25"/>
      <c r="V19" s="25"/>
      <c r="W19" s="25"/>
      <c r="X19" s="25"/>
      <c r="Y19" s="25"/>
      <c r="Z19" s="25"/>
      <c r="AA19" s="25"/>
      <c r="AB19" s="25"/>
      <c r="AC19" s="19"/>
      <c r="AD19" s="25"/>
      <c r="AE19" s="19"/>
      <c r="AF19" s="25"/>
      <c r="AG19" s="25"/>
      <c r="AH19" s="25"/>
      <c r="AI19" s="25"/>
      <c r="AJ19" s="25"/>
      <c r="AK19" s="25"/>
    </row>
    <row r="20" spans="1:37" x14ac:dyDescent="0.25">
      <c r="A20" s="25"/>
      <c r="B20" s="25"/>
      <c r="C20" s="25"/>
      <c r="D20" s="177"/>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1:37" x14ac:dyDescent="0.25">
      <c r="A21" s="25"/>
      <c r="B21" s="25"/>
      <c r="C21" s="151" t="s">
        <v>524</v>
      </c>
      <c r="D21" s="177"/>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t="s">
        <v>167</v>
      </c>
      <c r="AH21" s="25"/>
      <c r="AI21" s="25"/>
      <c r="AJ21" s="25"/>
      <c r="AK21" s="25"/>
    </row>
    <row r="22" spans="1:37" x14ac:dyDescent="0.25">
      <c r="A22" s="25"/>
      <c r="B22" s="25"/>
      <c r="C22" s="25"/>
      <c r="D22" s="177"/>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t="s">
        <v>296</v>
      </c>
      <c r="AH22" s="25"/>
      <c r="AI22" s="25"/>
      <c r="AJ22" s="25"/>
      <c r="AK22" s="25"/>
    </row>
    <row r="23" spans="1:37" x14ac:dyDescent="0.25">
      <c r="A23" s="25"/>
      <c r="B23" s="25"/>
      <c r="C23" s="48" t="s">
        <v>294</v>
      </c>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7">
        <f>COUNTIF(AC7:AC19, "C")+COUNTIF(AC7:AC19, "NVT")</f>
        <v>0</v>
      </c>
      <c r="AD23" s="28"/>
      <c r="AE23" s="27">
        <f>COUNTIF(AE7:AE19, "C")+COUNTIF(AE7:AE19, "NVT")</f>
        <v>0</v>
      </c>
      <c r="AF23" s="133"/>
      <c r="AG23" s="41">
        <f>COUNTIF(AC23:AE23, "&gt;2")</f>
        <v>0</v>
      </c>
      <c r="AH23" s="25"/>
      <c r="AI23" s="25"/>
      <c r="AJ23" s="25"/>
      <c r="AK23" s="25"/>
    </row>
    <row r="24" spans="1:37"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ht="18.75" x14ac:dyDescent="0.3">
      <c r="A25" s="25"/>
      <c r="B25" s="25"/>
      <c r="C25" s="123" t="s">
        <v>292</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x14ac:dyDescent="0.25">
      <c r="A27" s="25"/>
      <c r="B27" s="25"/>
      <c r="C27" s="25" t="s">
        <v>273</v>
      </c>
      <c r="D27" s="25"/>
      <c r="E27" s="25"/>
      <c r="F27" s="25"/>
      <c r="G27" s="25"/>
      <c r="H27" s="25"/>
      <c r="I27" s="25"/>
      <c r="J27" s="25"/>
      <c r="K27" s="25"/>
      <c r="L27" s="25"/>
      <c r="M27" s="25"/>
      <c r="N27" s="25"/>
      <c r="O27" s="25"/>
      <c r="P27" s="25"/>
      <c r="Q27" s="25"/>
      <c r="R27" s="25"/>
      <c r="S27" s="25"/>
      <c r="T27" s="25"/>
      <c r="U27" s="25"/>
      <c r="V27" s="25"/>
      <c r="W27" s="25"/>
      <c r="X27" s="25"/>
      <c r="Y27" s="129" t="s">
        <v>289</v>
      </c>
      <c r="Z27" s="39"/>
      <c r="AA27" s="39"/>
      <c r="AB27" s="39"/>
      <c r="AC27" s="24">
        <v>9</v>
      </c>
      <c r="AD27" s="24"/>
      <c r="AE27" s="24">
        <v>10</v>
      </c>
      <c r="AF27" s="25"/>
      <c r="AG27" s="25"/>
      <c r="AH27" s="25"/>
      <c r="AI27" s="25"/>
      <c r="AJ27" s="25"/>
      <c r="AK27" s="25"/>
    </row>
    <row r="28" spans="1:37" x14ac:dyDescent="0.25">
      <c r="A28" s="25"/>
      <c r="B28" s="25"/>
      <c r="C28" s="25" t="s">
        <v>288</v>
      </c>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1:37" x14ac:dyDescent="0.25">
      <c r="A29" s="25"/>
      <c r="B29" s="25"/>
      <c r="C29" s="25" t="s">
        <v>280</v>
      </c>
      <c r="D29" s="25"/>
      <c r="E29" s="25"/>
      <c r="F29" s="25"/>
      <c r="G29" s="25"/>
      <c r="H29" s="25"/>
      <c r="I29" s="25"/>
      <c r="J29" s="25"/>
      <c r="K29" s="25"/>
      <c r="L29" s="25"/>
      <c r="M29" s="25"/>
      <c r="N29" s="25"/>
      <c r="O29" s="25"/>
      <c r="P29" s="25"/>
      <c r="Q29" s="25"/>
      <c r="R29" s="25"/>
      <c r="S29" s="25"/>
      <c r="T29" s="25"/>
      <c r="U29" s="25"/>
      <c r="V29" s="25"/>
      <c r="W29" s="25"/>
      <c r="X29" s="25"/>
      <c r="Y29" s="25" t="s">
        <v>291</v>
      </c>
      <c r="Z29" s="25"/>
      <c r="AA29" s="25"/>
      <c r="AB29" s="25"/>
      <c r="AC29" s="39"/>
      <c r="AD29" s="25"/>
      <c r="AE29" s="39"/>
      <c r="AF29" s="25"/>
      <c r="AG29" s="25"/>
      <c r="AH29" s="25"/>
      <c r="AI29" s="25"/>
      <c r="AJ29" s="25"/>
      <c r="AK29" s="25"/>
    </row>
    <row r="30" spans="1:37"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t="s">
        <v>290</v>
      </c>
      <c r="Z30" s="25"/>
      <c r="AA30" s="25"/>
      <c r="AB30" s="25"/>
      <c r="AC30" s="39"/>
      <c r="AD30" s="25"/>
      <c r="AE30" s="39"/>
      <c r="AF30" s="25"/>
      <c r="AG30" s="25"/>
      <c r="AH30" s="25"/>
      <c r="AI30" s="25"/>
      <c r="AJ30" s="25"/>
      <c r="AK30" s="25"/>
    </row>
    <row r="31" spans="1:37" x14ac:dyDescent="0.25">
      <c r="A31" s="25"/>
      <c r="B31" s="25"/>
      <c r="C31" s="151" t="s">
        <v>524</v>
      </c>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t="s">
        <v>167</v>
      </c>
      <c r="AH31" s="25"/>
      <c r="AI31" s="25"/>
      <c r="AJ31" s="25"/>
      <c r="AK31" s="25"/>
    </row>
    <row r="32" spans="1:37"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t="s">
        <v>296</v>
      </c>
      <c r="AH32" s="25"/>
      <c r="AI32" s="25"/>
      <c r="AJ32" s="25"/>
      <c r="AK32" s="25"/>
    </row>
    <row r="33" spans="1:37" x14ac:dyDescent="0.25">
      <c r="A33" s="25"/>
      <c r="B33" s="25"/>
      <c r="C33" s="48" t="s">
        <v>544</v>
      </c>
      <c r="D33" s="48"/>
      <c r="E33" s="48"/>
      <c r="F33" s="48"/>
      <c r="G33" s="48"/>
      <c r="H33" s="48"/>
      <c r="I33" s="48"/>
      <c r="J33" s="48"/>
      <c r="K33" s="48"/>
      <c r="L33" s="48"/>
      <c r="M33" s="48"/>
      <c r="N33" s="48"/>
      <c r="O33" s="48"/>
      <c r="P33" s="48"/>
      <c r="Q33" s="48"/>
      <c r="R33" s="48"/>
      <c r="S33" s="48"/>
      <c r="T33" s="48"/>
      <c r="U33" s="48"/>
      <c r="V33" s="48"/>
      <c r="W33" s="48"/>
      <c r="X33" s="48"/>
      <c r="Y33" s="48"/>
      <c r="Z33" s="48"/>
      <c r="AA33" s="48"/>
      <c r="AB33" s="28"/>
      <c r="AC33" s="27">
        <f>COUNTIF(AC29:AC30, "C")+COUNTIF(AC29:AC30, "NVT")</f>
        <v>0</v>
      </c>
      <c r="AD33" s="28"/>
      <c r="AE33" s="27">
        <f>COUNTIF(AE29:AE30, "C")+COUNTIF(AE29:AE30, "NVT")</f>
        <v>0</v>
      </c>
      <c r="AF33" s="25"/>
      <c r="AG33" s="41">
        <f>COUNTIF(AC33:AE33, "2")</f>
        <v>0</v>
      </c>
      <c r="AH33" s="25"/>
      <c r="AI33" s="25"/>
      <c r="AJ33" s="25"/>
      <c r="AK33" s="25"/>
    </row>
    <row r="34" spans="1:37"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133"/>
      <c r="AG34" s="25"/>
      <c r="AH34" s="25"/>
      <c r="AI34" s="25"/>
      <c r="AJ34" s="25"/>
      <c r="AK34" s="25"/>
    </row>
    <row r="35" spans="1:37" x14ac:dyDescent="0.25">
      <c r="A35" s="25"/>
      <c r="B35" s="25"/>
      <c r="C35" s="25" t="s">
        <v>273</v>
      </c>
      <c r="D35" s="25"/>
      <c r="E35" s="25"/>
      <c r="F35" s="25"/>
      <c r="G35" s="25"/>
      <c r="H35" s="25"/>
      <c r="I35" s="25"/>
      <c r="J35" s="25"/>
      <c r="K35" s="25"/>
      <c r="L35" s="25"/>
      <c r="M35" s="25"/>
      <c r="N35" s="25"/>
      <c r="O35" s="25"/>
      <c r="P35" s="25"/>
      <c r="Q35" s="25"/>
      <c r="R35" s="25"/>
      <c r="S35" s="25"/>
      <c r="T35" s="25"/>
      <c r="U35" s="25"/>
      <c r="V35" s="25"/>
      <c r="W35" s="129" t="s">
        <v>289</v>
      </c>
      <c r="X35" s="39"/>
      <c r="Y35" s="39"/>
      <c r="Z35" s="39"/>
      <c r="AA35" s="24">
        <v>1</v>
      </c>
      <c r="AB35" s="24"/>
      <c r="AC35" s="24">
        <v>2</v>
      </c>
      <c r="AD35" s="24"/>
      <c r="AE35" s="24">
        <v>3</v>
      </c>
      <c r="AF35" s="25"/>
      <c r="AG35" s="25"/>
      <c r="AH35" s="25"/>
      <c r="AI35" s="25"/>
      <c r="AJ35" s="25"/>
      <c r="AK35" s="25"/>
    </row>
    <row r="36" spans="1:37" x14ac:dyDescent="0.25">
      <c r="A36" s="25"/>
      <c r="B36" s="25"/>
      <c r="C36" s="25" t="s">
        <v>525</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x14ac:dyDescent="0.25">
      <c r="A37" s="25"/>
      <c r="B37" s="25"/>
      <c r="C37" s="25" t="s">
        <v>338</v>
      </c>
      <c r="D37" s="25"/>
      <c r="E37" s="25"/>
      <c r="F37" s="25"/>
      <c r="G37" s="25"/>
      <c r="H37" s="25"/>
      <c r="I37" s="25"/>
      <c r="J37" s="25"/>
      <c r="K37" s="25"/>
      <c r="L37" s="25"/>
      <c r="M37" s="25"/>
      <c r="N37" s="25"/>
      <c r="O37" s="25"/>
      <c r="P37" s="25"/>
      <c r="Q37" s="25"/>
      <c r="R37" s="25"/>
      <c r="S37" s="25"/>
      <c r="T37" s="25"/>
      <c r="U37" s="25"/>
      <c r="V37" s="25"/>
      <c r="W37" s="25" t="s">
        <v>291</v>
      </c>
      <c r="X37" s="25"/>
      <c r="Y37" s="25"/>
      <c r="Z37" s="25"/>
      <c r="AA37" s="39"/>
      <c r="AB37" s="25"/>
      <c r="AC37" s="39"/>
      <c r="AD37" s="25"/>
      <c r="AE37" s="39"/>
      <c r="AF37" s="25"/>
      <c r="AG37" s="25"/>
      <c r="AH37" s="25"/>
      <c r="AI37" s="25"/>
      <c r="AJ37" s="25"/>
      <c r="AK37" s="25"/>
    </row>
    <row r="38" spans="1:37" x14ac:dyDescent="0.25">
      <c r="A38" s="25"/>
      <c r="B38" s="25"/>
      <c r="C38" s="151" t="s">
        <v>524</v>
      </c>
      <c r="D38" s="25"/>
      <c r="E38" s="25"/>
      <c r="F38" s="25"/>
      <c r="G38" s="25"/>
      <c r="H38" s="25"/>
      <c r="I38" s="25"/>
      <c r="J38" s="25"/>
      <c r="K38" s="25"/>
      <c r="L38" s="25"/>
      <c r="M38" s="25"/>
      <c r="N38" s="25"/>
      <c r="O38" s="25"/>
      <c r="P38" s="25"/>
      <c r="Q38" s="25"/>
      <c r="R38" s="25"/>
      <c r="S38" s="25"/>
      <c r="T38" s="25"/>
      <c r="U38" s="25"/>
      <c r="V38" s="25"/>
      <c r="W38" s="25" t="s">
        <v>290</v>
      </c>
      <c r="X38" s="25"/>
      <c r="Y38" s="25"/>
      <c r="Z38" s="25"/>
      <c r="AA38" s="39"/>
      <c r="AB38" s="25"/>
      <c r="AC38" s="39"/>
      <c r="AD38" s="25"/>
      <c r="AE38" s="39"/>
      <c r="AF38" s="25"/>
      <c r="AG38" s="25" t="s">
        <v>167</v>
      </c>
      <c r="AH38" s="25"/>
      <c r="AI38" s="25"/>
      <c r="AJ38" s="25"/>
      <c r="AK38" s="25"/>
    </row>
    <row r="39" spans="1:37"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t="s">
        <v>543</v>
      </c>
      <c r="AH39" s="25"/>
      <c r="AI39" s="25"/>
      <c r="AJ39" s="25"/>
      <c r="AK39" s="25"/>
    </row>
    <row r="40" spans="1:37" x14ac:dyDescent="0.25">
      <c r="A40" s="25"/>
      <c r="B40" s="25"/>
      <c r="C40" s="48" t="s">
        <v>545</v>
      </c>
      <c r="D40" s="48"/>
      <c r="E40" s="48"/>
      <c r="F40" s="48"/>
      <c r="G40" s="48"/>
      <c r="H40" s="48"/>
      <c r="I40" s="48"/>
      <c r="J40" s="48"/>
      <c r="K40" s="48"/>
      <c r="L40" s="48"/>
      <c r="M40" s="48"/>
      <c r="N40" s="48"/>
      <c r="O40" s="48"/>
      <c r="P40" s="48"/>
      <c r="Q40" s="48"/>
      <c r="R40" s="48"/>
      <c r="S40" s="48"/>
      <c r="T40" s="48"/>
      <c r="U40" s="48"/>
      <c r="V40" s="48"/>
      <c r="W40" s="48"/>
      <c r="X40" s="48"/>
      <c r="Y40" s="48"/>
      <c r="Z40" s="48"/>
      <c r="AA40" s="27">
        <f>COUNTIF(AA37:AA38, "C")+COUNTIF(AA37:AA38, "NVT")</f>
        <v>0</v>
      </c>
      <c r="AB40" s="28"/>
      <c r="AC40" s="27">
        <f>COUNTIF(AC37:AC38, "C")+COUNTIF(AC37:AC38, "NVT")</f>
        <v>0</v>
      </c>
      <c r="AD40" s="28"/>
      <c r="AE40" s="27">
        <f>COUNTIF(AE37:AE38, "C")+COUNTIF(AE37:AE38, "NVT")</f>
        <v>0</v>
      </c>
      <c r="AF40" s="25"/>
      <c r="AG40" s="41">
        <f>COUNTIF(AA40:AE40, "2")</f>
        <v>0</v>
      </c>
      <c r="AH40" s="25"/>
      <c r="AI40" s="25"/>
      <c r="AJ40" s="25"/>
      <c r="AK40" s="25"/>
    </row>
    <row r="41" spans="1:37"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1:37" ht="18.75" x14ac:dyDescent="0.3">
      <c r="A42" s="25"/>
      <c r="B42" s="25"/>
      <c r="C42" s="123" t="s">
        <v>293</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1:37"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1:37" x14ac:dyDescent="0.25">
      <c r="A44" s="25"/>
      <c r="B44" s="25"/>
      <c r="C44" s="25" t="s">
        <v>546</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1:37"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1:37" x14ac:dyDescent="0.25">
      <c r="A46" s="25"/>
      <c r="B46" s="25"/>
      <c r="C46" s="151" t="s">
        <v>524</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1:37"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1:37" x14ac:dyDescent="0.25">
      <c r="A48" s="25"/>
      <c r="B48" s="25"/>
      <c r="C48" s="25"/>
      <c r="D48" s="25"/>
      <c r="E48" s="25"/>
      <c r="F48" s="25"/>
      <c r="G48" s="129" t="s">
        <v>289</v>
      </c>
      <c r="H48" s="129"/>
      <c r="I48" s="129"/>
      <c r="J48" s="129"/>
      <c r="K48" s="24">
        <v>2</v>
      </c>
      <c r="L48" s="24"/>
      <c r="M48" s="24">
        <v>3</v>
      </c>
      <c r="N48" s="24"/>
      <c r="O48" s="24">
        <v>5</v>
      </c>
      <c r="P48" s="24"/>
      <c r="Q48" s="24">
        <v>11</v>
      </c>
      <c r="R48" s="24"/>
      <c r="S48" s="24">
        <v>14</v>
      </c>
      <c r="T48" s="24"/>
      <c r="U48" s="24">
        <v>16</v>
      </c>
      <c r="V48" s="24"/>
      <c r="W48" s="24">
        <v>19</v>
      </c>
      <c r="X48" s="24"/>
      <c r="Y48" s="24">
        <v>20</v>
      </c>
      <c r="Z48" s="24"/>
      <c r="AA48" s="24">
        <v>22</v>
      </c>
      <c r="AB48" s="24"/>
      <c r="AC48" s="24">
        <v>23</v>
      </c>
      <c r="AD48" s="24"/>
      <c r="AE48" s="24">
        <v>25</v>
      </c>
      <c r="AF48" s="25"/>
      <c r="AG48" s="25"/>
      <c r="AH48" s="25"/>
      <c r="AI48" s="25"/>
      <c r="AJ48" s="25"/>
      <c r="AK48" s="25"/>
    </row>
    <row r="49" spans="1:37" x14ac:dyDescent="0.25">
      <c r="A49" s="25"/>
      <c r="B49" s="25"/>
      <c r="C49" s="25"/>
      <c r="D49" s="25"/>
      <c r="E49" s="25"/>
      <c r="F49" s="25"/>
      <c r="G49" s="25"/>
      <c r="H49" s="25"/>
      <c r="I49" s="25"/>
      <c r="J49" s="25"/>
      <c r="K49" s="22"/>
      <c r="L49" s="22"/>
      <c r="M49" s="22"/>
      <c r="N49" s="22"/>
      <c r="O49" s="22"/>
      <c r="P49" s="22"/>
      <c r="Q49" s="22"/>
      <c r="R49" s="22"/>
      <c r="S49" s="22"/>
      <c r="T49" s="22"/>
      <c r="U49" s="22"/>
      <c r="V49" s="22"/>
      <c r="W49" s="22"/>
      <c r="X49" s="22"/>
      <c r="Y49" s="22"/>
      <c r="Z49" s="22"/>
      <c r="AA49" s="22"/>
      <c r="AB49" s="22"/>
      <c r="AC49" s="22"/>
      <c r="AD49" s="22"/>
      <c r="AE49" s="22"/>
      <c r="AF49" s="25"/>
      <c r="AG49" s="25"/>
      <c r="AH49" s="25"/>
      <c r="AI49" s="25"/>
      <c r="AJ49" s="25"/>
      <c r="AK49" s="25"/>
    </row>
    <row r="50" spans="1:37" x14ac:dyDescent="0.25">
      <c r="A50" s="25"/>
      <c r="B50" s="25"/>
      <c r="C50" s="25"/>
      <c r="D50" s="25"/>
      <c r="E50" s="25"/>
      <c r="F50" s="25"/>
      <c r="G50" s="25" t="s">
        <v>291</v>
      </c>
      <c r="H50" s="25"/>
      <c r="I50" s="25"/>
      <c r="J50" s="25"/>
      <c r="K50" s="226"/>
      <c r="L50" s="22"/>
      <c r="M50" s="226"/>
      <c r="N50" s="22"/>
      <c r="O50" s="226"/>
      <c r="P50" s="22"/>
      <c r="Q50" s="226"/>
      <c r="R50" s="22"/>
      <c r="S50" s="226"/>
      <c r="T50" s="22"/>
      <c r="U50" s="226"/>
      <c r="V50" s="22"/>
      <c r="W50" s="226"/>
      <c r="X50" s="22"/>
      <c r="Y50" s="226"/>
      <c r="Z50" s="22"/>
      <c r="AA50" s="226"/>
      <c r="AB50" s="22"/>
      <c r="AC50" s="226"/>
      <c r="AD50" s="22"/>
      <c r="AE50" s="226"/>
      <c r="AF50" s="25"/>
      <c r="AG50" s="25"/>
      <c r="AH50" s="25"/>
      <c r="AI50" s="25"/>
      <c r="AJ50" s="25"/>
      <c r="AK50" s="25"/>
    </row>
    <row r="51" spans="1:37" x14ac:dyDescent="0.25">
      <c r="A51" s="25"/>
      <c r="B51" s="25"/>
      <c r="C51" s="25"/>
      <c r="D51" s="25"/>
      <c r="E51" s="25"/>
      <c r="F51" s="25"/>
      <c r="G51" s="25" t="s">
        <v>290</v>
      </c>
      <c r="H51" s="25"/>
      <c r="I51" s="25"/>
      <c r="J51" s="25"/>
      <c r="K51" s="226"/>
      <c r="L51" s="22"/>
      <c r="M51" s="226"/>
      <c r="N51" s="22"/>
      <c r="O51" s="226"/>
      <c r="P51" s="22"/>
      <c r="Q51" s="226"/>
      <c r="R51" s="22"/>
      <c r="S51" s="226"/>
      <c r="T51" s="22"/>
      <c r="U51" s="226"/>
      <c r="V51" s="22"/>
      <c r="W51" s="226"/>
      <c r="X51" s="22"/>
      <c r="Y51" s="226"/>
      <c r="Z51" s="22"/>
      <c r="AA51" s="226"/>
      <c r="AB51" s="22"/>
      <c r="AC51" s="226"/>
      <c r="AD51" s="22"/>
      <c r="AE51" s="226"/>
      <c r="AF51" s="25"/>
      <c r="AG51" s="25" t="s">
        <v>167</v>
      </c>
      <c r="AH51" s="25"/>
      <c r="AI51" s="25"/>
      <c r="AJ51" s="25"/>
      <c r="AK51" s="25"/>
    </row>
    <row r="52" spans="1:37" x14ac:dyDescent="0.25">
      <c r="A52" s="25"/>
      <c r="B52" s="25"/>
      <c r="C52" s="25"/>
      <c r="D52" s="25"/>
      <c r="E52" s="25"/>
      <c r="F52" s="25"/>
      <c r="G52" s="25"/>
      <c r="H52" s="25"/>
      <c r="I52" s="25"/>
      <c r="J52" s="25"/>
      <c r="K52" s="22"/>
      <c r="L52" s="22"/>
      <c r="M52" s="22"/>
      <c r="N52" s="22"/>
      <c r="O52" s="22"/>
      <c r="P52" s="22"/>
      <c r="Q52" s="22"/>
      <c r="R52" s="22"/>
      <c r="S52" s="22"/>
      <c r="T52" s="22"/>
      <c r="U52" s="22"/>
      <c r="V52" s="22"/>
      <c r="W52" s="22"/>
      <c r="X52" s="22"/>
      <c r="Y52" s="22"/>
      <c r="Z52" s="22"/>
      <c r="AA52" s="22"/>
      <c r="AB52" s="22"/>
      <c r="AC52" s="22"/>
      <c r="AD52" s="22"/>
      <c r="AE52" s="22"/>
      <c r="AF52" s="25"/>
      <c r="AG52" s="25" t="s">
        <v>297</v>
      </c>
      <c r="AH52" s="25"/>
      <c r="AI52" s="25"/>
      <c r="AJ52" s="25"/>
      <c r="AK52" s="25"/>
    </row>
    <row r="53" spans="1:37" x14ac:dyDescent="0.25">
      <c r="A53" s="25"/>
      <c r="B53" s="25"/>
      <c r="C53" s="48" t="s">
        <v>295</v>
      </c>
      <c r="D53" s="48"/>
      <c r="E53" s="48"/>
      <c r="F53" s="48"/>
      <c r="G53" s="48"/>
      <c r="H53" s="48"/>
      <c r="I53" s="48"/>
      <c r="J53" s="48"/>
      <c r="K53" s="27">
        <f>COUNTIF(K50:K51, "C")+COUNTIF(K50:K51, "NVT")</f>
        <v>0</v>
      </c>
      <c r="L53" s="27"/>
      <c r="M53" s="27">
        <f>COUNTIF(M50:M51, "C")+COUNTIF(M50:M51, "NVT")</f>
        <v>0</v>
      </c>
      <c r="N53" s="27"/>
      <c r="O53" s="27">
        <f>COUNTIF(O50:O51, "C")+COUNTIF(O50:O51, "NVT")</f>
        <v>0</v>
      </c>
      <c r="P53" s="27"/>
      <c r="Q53" s="27">
        <f>COUNTIF(Q50:Q51, "C")+COUNTIF(Q50:Q51, "NVT")</f>
        <v>0</v>
      </c>
      <c r="R53" s="27"/>
      <c r="S53" s="27">
        <f>COUNTIF(S50:S51, "C")+COUNTIF(S50:S51, "NVT")</f>
        <v>0</v>
      </c>
      <c r="T53" s="27"/>
      <c r="U53" s="27">
        <f>COUNTIF(U50:U51, "C")+COUNTIF(U50:U51, "NVT")</f>
        <v>0</v>
      </c>
      <c r="V53" s="27"/>
      <c r="W53" s="27">
        <f>COUNTIF(W50:W51, "C")+COUNTIF(W50:W51, "NVT")</f>
        <v>0</v>
      </c>
      <c r="X53" s="27"/>
      <c r="Y53" s="27">
        <f>COUNTIF(Y50:Y51, "C")+COUNTIF(Y50:Y51, "NVT")</f>
        <v>0</v>
      </c>
      <c r="Z53" s="27"/>
      <c r="AA53" s="27">
        <f>COUNTIF(AA50:AA51, "C")+COUNTIF(AA50:AA51, "NVT")</f>
        <v>0</v>
      </c>
      <c r="AB53" s="27"/>
      <c r="AC53" s="27">
        <f>COUNTIF(AC50:AC51, "C")+COUNTIF(AC50:AC51, "NVT")</f>
        <v>0</v>
      </c>
      <c r="AD53" s="27"/>
      <c r="AE53" s="27">
        <f>COUNTIF(AE50:AE51, "C")+COUNTIF(AE50:AE51, "NVT")</f>
        <v>0</v>
      </c>
      <c r="AF53" s="133"/>
      <c r="AG53" s="41">
        <f>COUNTIF(K53:AE53, "2")</f>
        <v>0</v>
      </c>
      <c r="AH53" s="25"/>
      <c r="AI53" s="25"/>
      <c r="AJ53" s="25"/>
      <c r="AK53" s="25"/>
    </row>
    <row r="54" spans="1:37"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x14ac:dyDescent="0.25">
      <c r="A55" s="25"/>
      <c r="B55" s="25"/>
      <c r="C55" s="25" t="s">
        <v>548</v>
      </c>
      <c r="D55" s="25"/>
      <c r="E55" s="25"/>
      <c r="F55" s="25"/>
      <c r="G55" s="25"/>
      <c r="H55" s="25"/>
      <c r="I55" s="25"/>
      <c r="J55" s="25"/>
      <c r="K55" s="25"/>
      <c r="L55" s="25"/>
      <c r="M55" s="25"/>
      <c r="N55" s="25"/>
      <c r="O55" s="25"/>
      <c r="P55" s="25"/>
      <c r="Q55" s="25"/>
      <c r="R55" s="25"/>
      <c r="S55" s="129" t="s">
        <v>289</v>
      </c>
      <c r="T55" s="129"/>
      <c r="U55" s="129"/>
      <c r="V55" s="129"/>
      <c r="W55" s="24">
        <v>12</v>
      </c>
      <c r="X55" s="24"/>
      <c r="Y55" s="24">
        <v>33</v>
      </c>
      <c r="Z55" s="24"/>
      <c r="AA55" s="24">
        <v>34</v>
      </c>
      <c r="AB55" s="24"/>
      <c r="AC55" s="24">
        <v>35</v>
      </c>
      <c r="AD55" s="24"/>
      <c r="AE55" s="24">
        <v>37</v>
      </c>
      <c r="AF55" s="25"/>
      <c r="AG55" s="25"/>
      <c r="AH55" s="25"/>
      <c r="AI55" s="25"/>
      <c r="AJ55" s="25"/>
      <c r="AK55" s="25"/>
    </row>
    <row r="56" spans="1:37" x14ac:dyDescent="0.25">
      <c r="A56" s="25"/>
      <c r="B56" s="25"/>
      <c r="C56" s="25" t="s">
        <v>549</v>
      </c>
      <c r="D56" s="25"/>
      <c r="E56" s="25"/>
      <c r="F56" s="25"/>
      <c r="G56" s="25"/>
      <c r="H56" s="25"/>
      <c r="I56" s="25"/>
      <c r="J56" s="25"/>
      <c r="K56" s="25"/>
      <c r="L56" s="25"/>
      <c r="M56" s="25"/>
      <c r="N56" s="25"/>
      <c r="O56" s="25"/>
      <c r="P56" s="25"/>
      <c r="Q56" s="25"/>
      <c r="R56" s="25"/>
      <c r="S56" s="25"/>
      <c r="T56" s="25"/>
      <c r="U56" s="25"/>
      <c r="V56" s="25"/>
      <c r="W56" s="22"/>
      <c r="X56" s="22"/>
      <c r="Y56" s="22"/>
      <c r="Z56" s="22"/>
      <c r="AA56" s="22"/>
      <c r="AB56" s="22"/>
      <c r="AC56" s="22"/>
      <c r="AD56" s="22"/>
      <c r="AE56" s="22"/>
      <c r="AF56" s="25"/>
      <c r="AG56" s="25"/>
      <c r="AH56" s="25"/>
      <c r="AI56" s="25"/>
      <c r="AJ56" s="25"/>
      <c r="AK56" s="25"/>
    </row>
    <row r="57" spans="1:37" x14ac:dyDescent="0.25">
      <c r="A57" s="25"/>
      <c r="B57" s="25"/>
      <c r="C57" s="151" t="s">
        <v>550</v>
      </c>
      <c r="D57" s="25"/>
      <c r="E57" s="25"/>
      <c r="F57" s="25"/>
      <c r="G57" s="25"/>
      <c r="H57" s="25"/>
      <c r="I57" s="25"/>
      <c r="J57" s="25"/>
      <c r="K57" s="25"/>
      <c r="L57" s="25"/>
      <c r="M57" s="25"/>
      <c r="N57" s="25"/>
      <c r="O57" s="25"/>
      <c r="P57" s="25"/>
      <c r="Q57" s="25"/>
      <c r="R57" s="25"/>
      <c r="S57" s="25" t="s">
        <v>291</v>
      </c>
      <c r="T57" s="25"/>
      <c r="U57" s="25"/>
      <c r="V57" s="25"/>
      <c r="W57" s="226"/>
      <c r="X57" s="22"/>
      <c r="Y57" s="226"/>
      <c r="Z57" s="22"/>
      <c r="AA57" s="226"/>
      <c r="AB57" s="22"/>
      <c r="AC57" s="226"/>
      <c r="AD57" s="22"/>
      <c r="AE57" s="226"/>
      <c r="AF57" s="25"/>
      <c r="AG57" s="25"/>
      <c r="AH57" s="25"/>
      <c r="AI57" s="25"/>
      <c r="AJ57" s="25"/>
      <c r="AK57" s="25"/>
    </row>
    <row r="58" spans="1:37" x14ac:dyDescent="0.25">
      <c r="A58" s="25"/>
      <c r="B58" s="25"/>
      <c r="C58" s="151" t="s">
        <v>270</v>
      </c>
      <c r="D58" s="25"/>
      <c r="E58" s="25"/>
      <c r="F58" s="25"/>
      <c r="G58" s="25"/>
      <c r="H58" s="25"/>
      <c r="I58" s="25"/>
      <c r="J58" s="25"/>
      <c r="K58" s="25"/>
      <c r="L58" s="25"/>
      <c r="M58" s="25"/>
      <c r="N58" s="25"/>
      <c r="O58" s="25"/>
      <c r="P58" s="25"/>
      <c r="Q58" s="25"/>
      <c r="R58" s="25"/>
      <c r="S58" s="25" t="s">
        <v>290</v>
      </c>
      <c r="T58" s="25"/>
      <c r="U58" s="25"/>
      <c r="V58" s="25"/>
      <c r="W58" s="226"/>
      <c r="X58" s="22"/>
      <c r="Y58" s="226"/>
      <c r="Z58" s="22"/>
      <c r="AA58" s="226"/>
      <c r="AB58" s="22"/>
      <c r="AC58" s="226"/>
      <c r="AD58" s="22"/>
      <c r="AE58" s="226"/>
      <c r="AF58" s="25"/>
      <c r="AG58" s="25" t="s">
        <v>167</v>
      </c>
      <c r="AH58" s="25"/>
      <c r="AI58" s="25"/>
      <c r="AJ58" s="25"/>
      <c r="AK58" s="25"/>
    </row>
    <row r="59" spans="1:37"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t="s">
        <v>547</v>
      </c>
      <c r="AH59" s="25"/>
      <c r="AI59" s="25"/>
      <c r="AJ59" s="25"/>
      <c r="AK59" s="25"/>
    </row>
    <row r="60" spans="1:37" x14ac:dyDescent="0.25">
      <c r="A60" s="25"/>
      <c r="B60" s="25"/>
      <c r="C60" s="48" t="s">
        <v>551</v>
      </c>
      <c r="D60" s="48"/>
      <c r="E60" s="48"/>
      <c r="F60" s="48"/>
      <c r="G60" s="48"/>
      <c r="H60" s="48"/>
      <c r="I60" s="48"/>
      <c r="J60" s="48"/>
      <c r="K60" s="27"/>
      <c r="L60" s="27"/>
      <c r="M60" s="27"/>
      <c r="N60" s="27"/>
      <c r="O60" s="27"/>
      <c r="P60" s="27"/>
      <c r="Q60" s="27"/>
      <c r="R60" s="27"/>
      <c r="S60" s="27"/>
      <c r="T60" s="27"/>
      <c r="U60" s="27"/>
      <c r="V60" s="27"/>
      <c r="W60" s="27">
        <f>COUNTIF(W57:W58, "C")+COUNTIF(W57:W58, "NVT")</f>
        <v>0</v>
      </c>
      <c r="X60" s="27"/>
      <c r="Y60" s="27">
        <f>COUNTIF(Y57:Y58, "C")+COUNTIF(Y57:Y58, "NVT")</f>
        <v>0</v>
      </c>
      <c r="Z60" s="27"/>
      <c r="AA60" s="27">
        <f>COUNTIF(AA57:AA58, "C")+COUNTIF(AA57:AA58, "NVT")</f>
        <v>0</v>
      </c>
      <c r="AB60" s="27"/>
      <c r="AC60" s="27">
        <f>COUNTIF(AC57:AC58, "C")+COUNTIF(AC57:AC58, "NVT")</f>
        <v>0</v>
      </c>
      <c r="AD60" s="27"/>
      <c r="AE60" s="27">
        <f>COUNTIF(AE57:AE58, "C")+COUNTIF(AE57:AE58, "NVT")</f>
        <v>0</v>
      </c>
      <c r="AF60" s="25"/>
      <c r="AG60" s="41">
        <f>COUNTIF(W60:AE60, "2")</f>
        <v>0</v>
      </c>
      <c r="AH60" s="25"/>
      <c r="AI60" s="25"/>
      <c r="AJ60" s="25"/>
      <c r="AK60" s="25"/>
    </row>
    <row r="61" spans="1:37"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1:37"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1:37"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1:37"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1:37"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159" t="s">
        <v>220</v>
      </c>
      <c r="AB65" s="39"/>
      <c r="AC65" s="39"/>
      <c r="AD65" s="39"/>
      <c r="AE65" s="39"/>
      <c r="AF65" s="39"/>
      <c r="AG65" s="39"/>
      <c r="AH65" s="39"/>
      <c r="AI65" s="174" t="s">
        <v>140</v>
      </c>
      <c r="AJ65" s="25"/>
      <c r="AK65" s="25"/>
    </row>
    <row r="66" spans="1:37"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row>
    <row r="67" spans="1:37"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row>
  </sheetData>
  <sheetProtection selectLockedCells="1"/>
  <conditionalFormatting sqref="AG23">
    <cfRule type="cellIs" dxfId="11" priority="5" operator="equal">
      <formula>2</formula>
    </cfRule>
  </conditionalFormatting>
  <conditionalFormatting sqref="AG33">
    <cfRule type="cellIs" dxfId="10" priority="4" operator="equal">
      <formula>2</formula>
    </cfRule>
  </conditionalFormatting>
  <conditionalFormatting sqref="AG53">
    <cfRule type="cellIs" dxfId="9" priority="3" operator="equal">
      <formula>11</formula>
    </cfRule>
  </conditionalFormatting>
  <conditionalFormatting sqref="AG40">
    <cfRule type="cellIs" dxfId="8" priority="2" operator="equal">
      <formula>3</formula>
    </cfRule>
  </conditionalFormatting>
  <conditionalFormatting sqref="AG60">
    <cfRule type="cellIs" dxfId="7" priority="1" operator="equal">
      <formula>5</formula>
    </cfRule>
  </conditionalFormatting>
  <dataValidations xWindow="373" yWindow="763" count="2">
    <dataValidation type="list" allowBlank="1" showInputMessage="1" showErrorMessage="1" prompt="Maak Keuze" sqref="AE19 AC19 K50:K51 M50:M51 O50:O51 Q50:Q51 S50:S51 U50:U51 W50:W51 Y50:Y51 AA50:AA51 AC50:AC51 AE50:AE51 AE30 AC7 AE7 AC10 AE10 AC13 AE13 AC16 AE16 AC29:AC30 AC38 AA37:AA38 AE38 W57:W58 Y57:Y58 AA57:AA58 AC57:AC58 AE57:AE58">
      <formula1>"C, NC, NVT"</formula1>
    </dataValidation>
    <dataValidation type="list" allowBlank="1" showInputMessage="1" showErrorMessage="1" prompt="maak Keuze" sqref="AE29 AC37 AE37">
      <formula1>"C, NC, NVT"</formula1>
    </dataValidation>
  </dataValidations>
  <hyperlinks>
    <hyperlink ref="AI4" location="Deel_2_NVLF_Richtlijn" tooltip="Terug naar Audit checklist deel 2" display="HIER"/>
    <hyperlink ref="AI65" location="Deel_2_NVLF_Richtlijn" tooltip="Terug naar Audit checklist deel 2" display="HIER"/>
  </hyperlinks>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zoomScaleNormal="100" workbookViewId="0">
      <selection activeCell="AO24" sqref="AO24"/>
    </sheetView>
  </sheetViews>
  <sheetFormatPr defaultRowHeight="15" x14ac:dyDescent="0.25"/>
  <cols>
    <col min="1" max="13" width="4.7109375" style="45" customWidth="1"/>
    <col min="14" max="14" width="2.7109375" style="45" customWidth="1"/>
    <col min="15" max="15" width="4.7109375" style="45" customWidth="1"/>
    <col min="16" max="16" width="2.7109375" style="45" customWidth="1"/>
    <col min="17" max="17" width="4.7109375" style="45" customWidth="1"/>
    <col min="18" max="18" width="2.7109375" style="45" customWidth="1"/>
    <col min="19" max="19" width="4.7109375" style="45" customWidth="1"/>
    <col min="20" max="20" width="2.7109375" style="45" customWidth="1"/>
    <col min="21" max="21" width="4.7109375" style="45" customWidth="1"/>
    <col min="22" max="22" width="2.7109375" style="45" customWidth="1"/>
    <col min="23" max="23" width="4.7109375" style="45" customWidth="1"/>
    <col min="24" max="24" width="2.7109375" style="45" customWidth="1"/>
    <col min="25" max="25" width="4.7109375" style="45" customWidth="1"/>
    <col min="26" max="26" width="2.7109375" style="45" customWidth="1"/>
    <col min="27" max="27" width="4.7109375" style="45" customWidth="1"/>
    <col min="28" max="28" width="2.7109375" style="45" customWidth="1"/>
    <col min="29" max="29" width="4.7109375" style="45" customWidth="1"/>
    <col min="30" max="30" width="2.7109375" style="45" customWidth="1"/>
    <col min="31" max="31" width="4.7109375" style="45" customWidth="1"/>
    <col min="32" max="32" width="2.7109375" style="45" customWidth="1"/>
    <col min="33" max="33" width="4.7109375" style="45" customWidth="1"/>
    <col min="34" max="34" width="2.7109375" style="45" customWidth="1"/>
    <col min="35" max="35" width="4.7109375" style="45" customWidth="1"/>
    <col min="36" max="36" width="2.7109375" style="45" customWidth="1"/>
    <col min="37" max="37" width="4.7109375" style="45" customWidth="1"/>
    <col min="38" max="38" width="2.7109375" style="45" customWidth="1"/>
    <col min="39" max="39" width="4.7109375" style="45" customWidth="1"/>
    <col min="40" max="40" width="2.7109375" style="45" customWidth="1"/>
    <col min="41" max="45" width="4.7109375" style="45" customWidth="1"/>
    <col min="46" max="16384" width="9.140625" style="45"/>
  </cols>
  <sheetData>
    <row r="1" spans="1:46"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135"/>
      <c r="AN1" s="135"/>
      <c r="AO1" s="25"/>
      <c r="AP1" s="25"/>
      <c r="AQ1" s="25"/>
      <c r="AR1" s="25"/>
      <c r="AS1" s="25"/>
      <c r="AT1" s="25"/>
    </row>
    <row r="2" spans="1:46" ht="23.25" x14ac:dyDescent="0.35">
      <c r="A2" s="35"/>
      <c r="B2" s="35"/>
      <c r="C2" s="136" t="s">
        <v>37</v>
      </c>
      <c r="D2" s="35"/>
      <c r="E2" s="35"/>
      <c r="F2" s="35"/>
      <c r="G2" s="35"/>
      <c r="H2" s="35"/>
      <c r="I2" s="35"/>
      <c r="J2" s="35"/>
      <c r="K2" s="35"/>
      <c r="L2" s="35"/>
      <c r="M2" s="35"/>
      <c r="N2" s="35"/>
      <c r="O2" s="35"/>
      <c r="P2" s="35"/>
      <c r="Q2" s="35"/>
      <c r="R2" s="35"/>
      <c r="S2" s="25"/>
      <c r="T2" s="25"/>
      <c r="U2" s="25"/>
      <c r="V2" s="25"/>
      <c r="W2" s="25"/>
      <c r="X2" s="25"/>
      <c r="Y2" s="25"/>
      <c r="Z2" s="25"/>
      <c r="AA2" s="25"/>
      <c r="AB2" s="25"/>
      <c r="AC2" s="25"/>
      <c r="AD2" s="25"/>
      <c r="AE2" s="25"/>
      <c r="AF2" s="25"/>
      <c r="AG2" s="25"/>
      <c r="AH2" s="25"/>
      <c r="AI2" s="25"/>
      <c r="AJ2" s="25"/>
      <c r="AK2" s="137"/>
      <c r="AL2" s="35"/>
      <c r="AM2" s="135"/>
      <c r="AN2" s="135"/>
      <c r="AO2" s="25"/>
      <c r="AP2" s="25"/>
      <c r="AQ2" s="25"/>
      <c r="AR2" s="25"/>
      <c r="AS2" s="25"/>
      <c r="AT2" s="25"/>
    </row>
    <row r="3" spans="1:46" x14ac:dyDescent="0.25">
      <c r="A3" s="35"/>
      <c r="B3" s="140"/>
      <c r="C3" s="140"/>
      <c r="D3" s="140"/>
      <c r="E3" s="141"/>
      <c r="F3" s="141"/>
      <c r="G3" s="141"/>
      <c r="H3" s="141"/>
      <c r="I3" s="141"/>
      <c r="J3" s="141"/>
      <c r="K3" s="141"/>
      <c r="L3" s="141"/>
      <c r="M3" s="141"/>
      <c r="N3" s="141"/>
      <c r="O3" s="141"/>
      <c r="P3" s="141"/>
      <c r="Q3" s="141"/>
      <c r="R3" s="141"/>
      <c r="S3" s="137"/>
      <c r="T3" s="25"/>
      <c r="U3" s="25"/>
      <c r="V3" s="25"/>
      <c r="W3" s="25"/>
      <c r="X3" s="25"/>
      <c r="Y3" s="25"/>
      <c r="Z3" s="25"/>
      <c r="AA3" s="25"/>
      <c r="AB3" s="25"/>
      <c r="AC3" s="25"/>
      <c r="AD3" s="35"/>
      <c r="AE3" s="35"/>
      <c r="AF3" s="138" t="s">
        <v>194</v>
      </c>
      <c r="AG3" s="138"/>
      <c r="AH3" s="138"/>
      <c r="AI3" s="138"/>
      <c r="AJ3" s="138"/>
      <c r="AK3" s="138"/>
      <c r="AL3" s="138"/>
      <c r="AM3" s="138"/>
      <c r="AN3" s="139" t="s">
        <v>173</v>
      </c>
      <c r="AO3" s="39"/>
      <c r="AP3" s="25"/>
      <c r="AQ3" s="25"/>
      <c r="AR3" s="25"/>
      <c r="AS3" s="25"/>
      <c r="AT3" s="25"/>
    </row>
    <row r="4" spans="1:46" ht="18.75" x14ac:dyDescent="0.3">
      <c r="A4" s="35"/>
      <c r="B4" s="140"/>
      <c r="C4" s="142" t="s">
        <v>195</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ht="18.75" x14ac:dyDescent="0.3">
      <c r="A5" s="35"/>
      <c r="B5" s="140"/>
      <c r="C5" s="123"/>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t="s">
        <v>167</v>
      </c>
      <c r="AR5" s="25"/>
      <c r="AS5" s="25"/>
      <c r="AT5" s="25"/>
    </row>
    <row r="6" spans="1:46" x14ac:dyDescent="0.25">
      <c r="A6" s="35"/>
      <c r="B6" s="140"/>
      <c r="C6" s="124" t="s">
        <v>637</v>
      </c>
      <c r="D6" s="125"/>
      <c r="E6" s="125"/>
      <c r="F6" s="125"/>
      <c r="G6" s="125"/>
      <c r="H6" s="125"/>
      <c r="I6" s="125"/>
      <c r="J6" s="126"/>
      <c r="K6" s="39"/>
      <c r="L6" s="39"/>
      <c r="M6" s="23">
        <v>1</v>
      </c>
      <c r="N6" s="23"/>
      <c r="O6" s="23">
        <v>2</v>
      </c>
      <c r="P6" s="23"/>
      <c r="Q6" s="23">
        <v>3</v>
      </c>
      <c r="R6" s="23"/>
      <c r="S6" s="23">
        <v>4</v>
      </c>
      <c r="T6" s="23"/>
      <c r="U6" s="23">
        <v>5</v>
      </c>
      <c r="V6" s="23"/>
      <c r="W6" s="23">
        <v>6</v>
      </c>
      <c r="X6" s="24"/>
      <c r="Y6" s="24">
        <v>7</v>
      </c>
      <c r="Z6" s="24"/>
      <c r="AA6" s="24">
        <v>8</v>
      </c>
      <c r="AB6" s="24"/>
      <c r="AC6" s="24">
        <v>9</v>
      </c>
      <c r="AD6" s="24"/>
      <c r="AE6" s="24">
        <v>10</v>
      </c>
      <c r="AF6" s="24"/>
      <c r="AG6" s="24">
        <v>11</v>
      </c>
      <c r="AH6" s="24"/>
      <c r="AI6" s="24">
        <v>12</v>
      </c>
      <c r="AJ6" s="24"/>
      <c r="AK6" s="24">
        <v>13</v>
      </c>
      <c r="AL6" s="24"/>
      <c r="AM6" s="24">
        <v>14</v>
      </c>
      <c r="AN6" s="24"/>
      <c r="AO6" s="24">
        <v>15</v>
      </c>
      <c r="AP6" s="25"/>
      <c r="AQ6" s="40">
        <f>0.8*AS6</f>
        <v>4</v>
      </c>
      <c r="AR6" s="25" t="s">
        <v>200</v>
      </c>
      <c r="AS6" s="130">
        <f>'Deel 1'!W42</f>
        <v>5</v>
      </c>
      <c r="AT6" s="25"/>
    </row>
    <row r="7" spans="1:46" x14ac:dyDescent="0.25">
      <c r="A7" s="35"/>
      <c r="B7" s="140"/>
      <c r="C7" s="154" t="s">
        <v>52</v>
      </c>
      <c r="D7" s="155" t="s">
        <v>196</v>
      </c>
      <c r="E7" s="26"/>
      <c r="F7" s="26"/>
      <c r="G7" s="26"/>
      <c r="H7" s="26"/>
      <c r="I7" s="26"/>
      <c r="J7" s="26"/>
      <c r="K7" s="25"/>
      <c r="L7" s="25"/>
      <c r="M7" s="19"/>
      <c r="N7" s="20"/>
      <c r="O7" s="19"/>
      <c r="P7" s="20"/>
      <c r="Q7" s="19"/>
      <c r="R7" s="20"/>
      <c r="S7" s="19"/>
      <c r="T7" s="20"/>
      <c r="U7" s="19"/>
      <c r="V7" s="20"/>
      <c r="W7" s="19"/>
      <c r="X7" s="22"/>
      <c r="Y7" s="19"/>
      <c r="Z7" s="22"/>
      <c r="AA7" s="19"/>
      <c r="AB7" s="22"/>
      <c r="AC7" s="19"/>
      <c r="AD7" s="22"/>
      <c r="AE7" s="19"/>
      <c r="AF7" s="22"/>
      <c r="AG7" s="19"/>
      <c r="AH7" s="22"/>
      <c r="AI7" s="19"/>
      <c r="AJ7" s="22"/>
      <c r="AK7" s="19"/>
      <c r="AL7" s="22"/>
      <c r="AM7" s="19"/>
      <c r="AN7" s="22"/>
      <c r="AO7" s="19"/>
      <c r="AP7" s="25"/>
      <c r="AQ7" s="134">
        <f>COUNTIF(M7:AO7, "C")</f>
        <v>0</v>
      </c>
      <c r="AR7" s="25"/>
      <c r="AS7" s="25"/>
      <c r="AT7" s="25"/>
    </row>
    <row r="8" spans="1:46" x14ac:dyDescent="0.25">
      <c r="A8" s="35"/>
      <c r="B8" s="140"/>
      <c r="C8" s="154" t="s">
        <v>54</v>
      </c>
      <c r="D8" s="155" t="s">
        <v>197</v>
      </c>
      <c r="E8" s="26"/>
      <c r="F8" s="26"/>
      <c r="G8" s="26"/>
      <c r="H8" s="26"/>
      <c r="I8" s="26"/>
      <c r="J8" s="26"/>
      <c r="K8" s="25"/>
      <c r="L8" s="25"/>
      <c r="M8" s="19"/>
      <c r="N8" s="20"/>
      <c r="O8" s="19"/>
      <c r="P8" s="20"/>
      <c r="Q8" s="19"/>
      <c r="R8" s="20"/>
      <c r="S8" s="19"/>
      <c r="T8" s="20"/>
      <c r="U8" s="19"/>
      <c r="V8" s="20"/>
      <c r="W8" s="19"/>
      <c r="X8" s="22"/>
      <c r="Y8" s="19"/>
      <c r="Z8" s="22"/>
      <c r="AA8" s="19"/>
      <c r="AB8" s="22"/>
      <c r="AC8" s="19"/>
      <c r="AD8" s="22"/>
      <c r="AE8" s="19"/>
      <c r="AF8" s="22"/>
      <c r="AG8" s="19"/>
      <c r="AH8" s="22"/>
      <c r="AI8" s="19"/>
      <c r="AJ8" s="22"/>
      <c r="AK8" s="19"/>
      <c r="AL8" s="22"/>
      <c r="AM8" s="19"/>
      <c r="AN8" s="22"/>
      <c r="AO8" s="19"/>
      <c r="AP8" s="25"/>
      <c r="AQ8" s="134">
        <f t="shared" ref="AQ8" si="0">COUNTIF(M8:AO8, "C")</f>
        <v>0</v>
      </c>
      <c r="AR8" s="25"/>
      <c r="AS8" s="25"/>
      <c r="AT8" s="25"/>
    </row>
    <row r="9" spans="1:46" x14ac:dyDescent="0.25">
      <c r="A9" s="35"/>
      <c r="B9" s="140"/>
      <c r="C9" s="140"/>
      <c r="D9" s="140"/>
      <c r="E9" s="141"/>
      <c r="F9" s="141"/>
      <c r="G9" s="141"/>
      <c r="H9" s="141"/>
      <c r="I9" s="141"/>
      <c r="J9" s="141"/>
      <c r="K9" s="141"/>
      <c r="L9" s="141"/>
      <c r="M9" s="141"/>
      <c r="N9" s="141"/>
      <c r="O9" s="141"/>
      <c r="P9" s="141"/>
      <c r="Q9" s="141"/>
      <c r="R9" s="141"/>
      <c r="S9" s="137"/>
      <c r="T9" s="25"/>
      <c r="U9" s="137"/>
      <c r="V9" s="137"/>
      <c r="W9" s="137"/>
      <c r="X9" s="137"/>
      <c r="Y9" s="137"/>
      <c r="Z9" s="137"/>
      <c r="AA9" s="137"/>
      <c r="AB9" s="137"/>
      <c r="AC9" s="152"/>
      <c r="AD9" s="35"/>
      <c r="AE9" s="35"/>
      <c r="AF9" s="35"/>
      <c r="AG9" s="35"/>
      <c r="AH9" s="35"/>
      <c r="AI9" s="35"/>
      <c r="AJ9" s="137"/>
      <c r="AK9" s="137"/>
      <c r="AL9" s="137"/>
      <c r="AM9" s="149"/>
      <c r="AN9" s="149"/>
      <c r="AO9" s="25"/>
      <c r="AP9" s="25"/>
      <c r="AQ9" s="25"/>
      <c r="AR9" s="25"/>
      <c r="AS9" s="25"/>
      <c r="AT9" s="25"/>
    </row>
    <row r="10" spans="1:46" x14ac:dyDescent="0.25">
      <c r="A10" s="35"/>
      <c r="B10" s="140"/>
      <c r="C10" s="140"/>
      <c r="D10" s="140"/>
      <c r="E10" s="141"/>
      <c r="F10" s="141"/>
      <c r="G10" s="141"/>
      <c r="H10" s="141"/>
      <c r="I10" s="141"/>
      <c r="J10" s="141"/>
      <c r="K10" s="141"/>
      <c r="L10" s="141"/>
      <c r="M10" s="141"/>
      <c r="N10" s="141"/>
      <c r="O10" s="141"/>
      <c r="P10" s="141"/>
      <c r="Q10" s="141"/>
      <c r="R10" s="141"/>
      <c r="S10" s="137"/>
      <c r="T10" s="25"/>
      <c r="U10" s="137"/>
      <c r="V10" s="137"/>
      <c r="W10" s="137"/>
      <c r="X10" s="137"/>
      <c r="Y10" s="137"/>
      <c r="Z10" s="137"/>
      <c r="AA10" s="137"/>
      <c r="AB10" s="137"/>
      <c r="AC10" s="161" t="s">
        <v>642</v>
      </c>
      <c r="AD10" s="159"/>
      <c r="AE10" s="159"/>
      <c r="AF10" s="39"/>
      <c r="AG10" s="162"/>
      <c r="AH10" s="162"/>
      <c r="AI10" s="162"/>
      <c r="AJ10" s="163"/>
      <c r="AK10" s="163"/>
      <c r="AL10" s="163"/>
      <c r="AM10" s="163"/>
      <c r="AN10" s="163"/>
      <c r="AO10" s="165" t="s">
        <v>173</v>
      </c>
      <c r="AP10" s="164"/>
      <c r="AQ10" s="25"/>
      <c r="AR10" s="25"/>
      <c r="AS10" s="25"/>
      <c r="AT10" s="25"/>
    </row>
    <row r="11" spans="1:46" ht="18.75" x14ac:dyDescent="0.3">
      <c r="A11" s="35"/>
      <c r="B11" s="35"/>
      <c r="C11" s="142" t="s">
        <v>195</v>
      </c>
      <c r="D11" s="35"/>
      <c r="E11" s="35"/>
      <c r="F11" s="35"/>
      <c r="G11" s="35"/>
      <c r="H11" s="35"/>
      <c r="I11" s="35"/>
      <c r="J11" s="35"/>
      <c r="K11" s="142"/>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137"/>
      <c r="AK11" s="137"/>
      <c r="AL11" s="137"/>
      <c r="AM11" s="149"/>
      <c r="AN11" s="149"/>
      <c r="AO11" s="25"/>
      <c r="AP11" s="25"/>
      <c r="AQ11" s="25"/>
      <c r="AR11" s="25"/>
      <c r="AS11" s="25"/>
      <c r="AT11" s="25"/>
    </row>
    <row r="12" spans="1:46" x14ac:dyDescent="0.25">
      <c r="A12" s="25"/>
      <c r="B12" s="25"/>
      <c r="C12" s="25"/>
      <c r="D12" s="25"/>
      <c r="E12" s="25"/>
      <c r="F12" s="25"/>
      <c r="G12" s="25"/>
      <c r="H12" s="25"/>
      <c r="I12" s="25"/>
      <c r="J12" s="25"/>
      <c r="K12" s="25"/>
      <c r="L12" s="25"/>
      <c r="M12" s="151" t="s">
        <v>638</v>
      </c>
      <c r="N12" s="151"/>
      <c r="O12" s="151"/>
      <c r="P12" s="151"/>
      <c r="Q12" s="151"/>
      <c r="R12" s="151" t="s">
        <v>639</v>
      </c>
      <c r="S12" s="151"/>
      <c r="T12" s="151"/>
      <c r="U12" s="151"/>
      <c r="V12" s="151" t="s">
        <v>640</v>
      </c>
      <c r="W12" s="151"/>
      <c r="X12" s="151"/>
      <c r="Y12" s="151"/>
      <c r="Z12" s="151"/>
      <c r="AA12" s="151"/>
      <c r="AB12" s="151"/>
      <c r="AC12" s="151" t="s">
        <v>641</v>
      </c>
      <c r="AD12" s="25"/>
      <c r="AE12" s="25"/>
      <c r="AF12" s="25"/>
      <c r="AG12" s="25"/>
      <c r="AH12" s="25"/>
      <c r="AI12" s="25"/>
      <c r="AJ12" s="25"/>
      <c r="AK12" s="25"/>
      <c r="AL12" s="25"/>
      <c r="AM12" s="25"/>
      <c r="AN12" s="25"/>
      <c r="AO12" s="25"/>
      <c r="AP12" s="25"/>
      <c r="AQ12" s="25"/>
      <c r="AR12" s="25"/>
      <c r="AS12" s="25"/>
      <c r="AT12" s="25"/>
    </row>
    <row r="13" spans="1:46" x14ac:dyDescent="0.25">
      <c r="A13" s="25"/>
      <c r="B13" s="25"/>
      <c r="C13" s="25"/>
      <c r="D13" s="25"/>
      <c r="E13" s="25"/>
      <c r="F13" s="25"/>
      <c r="G13" s="25"/>
      <c r="H13" s="25"/>
      <c r="I13" s="25"/>
      <c r="J13" s="25"/>
      <c r="K13" s="25"/>
      <c r="L13" s="25"/>
      <c r="M13" s="25"/>
      <c r="N13" s="151"/>
      <c r="O13" s="25"/>
      <c r="P13" s="25"/>
      <c r="Q13" s="25"/>
      <c r="R13" s="151" t="s">
        <v>526</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row>
    <row r="14" spans="1:46" x14ac:dyDescent="0.25">
      <c r="A14" s="25"/>
      <c r="B14" s="25"/>
      <c r="C14" s="129" t="s">
        <v>201</v>
      </c>
      <c r="D14" s="39"/>
      <c r="E14" s="39"/>
      <c r="F14" s="39"/>
      <c r="G14" s="39"/>
      <c r="H14" s="39"/>
      <c r="I14" s="39"/>
      <c r="J14" s="39"/>
      <c r="K14" s="39"/>
      <c r="L14" s="39"/>
      <c r="M14" s="39"/>
      <c r="N14" s="39"/>
      <c r="O14" s="38"/>
      <c r="P14" s="39"/>
      <c r="Q14" s="39"/>
      <c r="R14" s="39"/>
      <c r="S14" s="38"/>
      <c r="T14" s="39"/>
      <c r="U14" s="39"/>
      <c r="V14" s="39"/>
      <c r="W14" s="38"/>
      <c r="X14" s="39"/>
      <c r="Y14" s="39"/>
      <c r="Z14" s="39"/>
      <c r="AA14" s="25"/>
      <c r="AB14" s="25"/>
      <c r="AC14" s="41">
        <f>COUNTIFS(O14:S14:W14, "C")</f>
        <v>0</v>
      </c>
      <c r="AD14" s="25"/>
      <c r="AE14" s="25"/>
      <c r="AF14" s="25"/>
      <c r="AG14" s="25"/>
      <c r="AH14" s="25"/>
      <c r="AI14" s="25"/>
      <c r="AJ14" s="25"/>
      <c r="AK14" s="25"/>
      <c r="AL14" s="25"/>
      <c r="AM14" s="25"/>
      <c r="AN14" s="25"/>
      <c r="AO14" s="25"/>
      <c r="AP14" s="25"/>
      <c r="AQ14" s="25"/>
      <c r="AR14" s="25"/>
      <c r="AS14" s="25"/>
      <c r="AT14" s="25"/>
    </row>
    <row r="15" spans="1:46" x14ac:dyDescent="0.25">
      <c r="A15" s="25"/>
      <c r="B15" s="25"/>
      <c r="C15" s="25"/>
      <c r="D15" s="25"/>
      <c r="E15" s="25"/>
      <c r="F15" s="25"/>
      <c r="G15" s="25"/>
      <c r="H15" s="25"/>
      <c r="I15" s="25"/>
      <c r="J15" s="25"/>
      <c r="K15" s="25"/>
      <c r="L15" s="25"/>
      <c r="M15" s="25"/>
      <c r="N15" s="25"/>
      <c r="O15" s="22"/>
      <c r="P15" s="25"/>
      <c r="Q15" s="25"/>
      <c r="R15" s="25"/>
      <c r="S15" s="22"/>
      <c r="T15" s="25"/>
      <c r="U15" s="25"/>
      <c r="V15" s="25"/>
      <c r="W15" s="22"/>
      <c r="X15" s="25"/>
      <c r="Y15" s="25"/>
      <c r="Z15" s="25"/>
      <c r="AA15" s="25"/>
      <c r="AB15" s="25"/>
      <c r="AC15" s="133"/>
      <c r="AD15" s="155"/>
      <c r="AE15" s="155"/>
      <c r="AF15" s="155"/>
      <c r="AG15" s="155"/>
      <c r="AH15" s="155"/>
      <c r="AI15" s="155"/>
      <c r="AJ15" s="155"/>
      <c r="AK15" s="155"/>
      <c r="AL15" s="155"/>
      <c r="AM15" s="155"/>
      <c r="AN15" s="155"/>
      <c r="AO15" s="25"/>
      <c r="AP15" s="25"/>
      <c r="AQ15" s="25"/>
      <c r="AR15" s="25"/>
      <c r="AS15" s="25"/>
      <c r="AT15" s="25"/>
    </row>
    <row r="16" spans="1:46" x14ac:dyDescent="0.25">
      <c r="A16" s="25"/>
      <c r="B16" s="25"/>
      <c r="C16" s="129" t="s">
        <v>202</v>
      </c>
      <c r="D16" s="39"/>
      <c r="E16" s="39"/>
      <c r="F16" s="39"/>
      <c r="G16" s="39"/>
      <c r="H16" s="39"/>
      <c r="I16" s="39"/>
      <c r="J16" s="39"/>
      <c r="K16" s="39"/>
      <c r="L16" s="39"/>
      <c r="M16" s="39"/>
      <c r="N16" s="39"/>
      <c r="O16" s="38"/>
      <c r="P16" s="39"/>
      <c r="Q16" s="39"/>
      <c r="R16" s="39"/>
      <c r="S16" s="38"/>
      <c r="T16" s="39"/>
      <c r="U16" s="39"/>
      <c r="V16" s="39"/>
      <c r="W16" s="38"/>
      <c r="X16" s="39"/>
      <c r="Y16" s="39"/>
      <c r="Z16" s="39"/>
      <c r="AA16" s="25"/>
      <c r="AB16" s="25"/>
      <c r="AC16" s="41">
        <f>COUNTIFS(O16:S16:W16, "C")</f>
        <v>0</v>
      </c>
      <c r="AD16" s="155"/>
      <c r="AE16" s="155"/>
      <c r="AF16" s="155"/>
      <c r="AG16" s="155"/>
      <c r="AH16" s="155"/>
      <c r="AI16" s="155"/>
      <c r="AJ16" s="155"/>
      <c r="AK16" s="155"/>
      <c r="AL16" s="155"/>
      <c r="AM16" s="155"/>
      <c r="AN16" s="155"/>
      <c r="AO16" s="25"/>
      <c r="AP16" s="25"/>
      <c r="AQ16" s="25"/>
      <c r="AR16" s="25"/>
      <c r="AS16" s="25"/>
      <c r="AT16" s="25"/>
    </row>
    <row r="17" spans="1:46" x14ac:dyDescent="0.25">
      <c r="A17" s="25"/>
      <c r="B17" s="25"/>
      <c r="C17" s="25"/>
      <c r="D17" s="25"/>
      <c r="E17" s="25"/>
      <c r="F17" s="25"/>
      <c r="G17" s="25"/>
      <c r="H17" s="25"/>
      <c r="I17" s="25"/>
      <c r="J17" s="25"/>
      <c r="K17" s="25"/>
      <c r="L17" s="25"/>
      <c r="M17" s="25"/>
      <c r="N17" s="25"/>
      <c r="O17" s="22"/>
      <c r="P17" s="25"/>
      <c r="Q17" s="25"/>
      <c r="R17" s="25"/>
      <c r="S17" s="22"/>
      <c r="T17" s="25"/>
      <c r="U17" s="25"/>
      <c r="V17" s="25"/>
      <c r="W17" s="22"/>
      <c r="X17" s="25"/>
      <c r="Y17" s="25"/>
      <c r="Z17" s="25"/>
      <c r="AA17" s="25"/>
      <c r="AB17" s="25"/>
      <c r="AC17" s="133"/>
      <c r="AD17" s="155"/>
      <c r="AE17" s="155"/>
      <c r="AF17" s="155"/>
      <c r="AG17" s="155"/>
      <c r="AH17" s="155"/>
      <c r="AI17" s="155"/>
      <c r="AJ17" s="155"/>
      <c r="AK17" s="155"/>
      <c r="AL17" s="155"/>
      <c r="AM17" s="155"/>
      <c r="AN17" s="155"/>
      <c r="AO17" s="25"/>
      <c r="AP17" s="25"/>
      <c r="AQ17" s="25"/>
      <c r="AR17" s="25"/>
      <c r="AS17" s="25"/>
      <c r="AT17" s="25"/>
    </row>
    <row r="18" spans="1:46" x14ac:dyDescent="0.25">
      <c r="A18" s="25"/>
      <c r="B18" s="25"/>
      <c r="C18" s="129" t="s">
        <v>203</v>
      </c>
      <c r="D18" s="39"/>
      <c r="E18" s="39"/>
      <c r="F18" s="39"/>
      <c r="G18" s="39"/>
      <c r="H18" s="39"/>
      <c r="I18" s="39"/>
      <c r="J18" s="39"/>
      <c r="K18" s="39"/>
      <c r="L18" s="39"/>
      <c r="M18" s="39"/>
      <c r="N18" s="39"/>
      <c r="O18" s="38"/>
      <c r="P18" s="39"/>
      <c r="Q18" s="39"/>
      <c r="R18" s="39"/>
      <c r="S18" s="38"/>
      <c r="T18" s="39"/>
      <c r="U18" s="39"/>
      <c r="V18" s="39"/>
      <c r="W18" s="38"/>
      <c r="X18" s="39"/>
      <c r="Y18" s="39"/>
      <c r="Z18" s="39"/>
      <c r="AA18" s="25"/>
      <c r="AB18" s="25"/>
      <c r="AC18" s="41">
        <f>COUNTIFS(O18:S18:W18, "C")</f>
        <v>0</v>
      </c>
      <c r="AD18" s="25"/>
      <c r="AE18" s="25"/>
      <c r="AF18" s="25"/>
      <c r="AG18" s="25"/>
      <c r="AH18" s="25"/>
      <c r="AI18" s="25"/>
      <c r="AJ18" s="25"/>
      <c r="AK18" s="25"/>
      <c r="AL18" s="25"/>
      <c r="AM18" s="25"/>
      <c r="AN18" s="25"/>
      <c r="AO18" s="25"/>
      <c r="AP18" s="25"/>
      <c r="AQ18" s="25"/>
      <c r="AR18" s="25"/>
      <c r="AS18" s="25"/>
      <c r="AT18" s="25"/>
    </row>
    <row r="19" spans="1:46" x14ac:dyDescent="0.25">
      <c r="A19" s="25"/>
      <c r="B19" s="25"/>
      <c r="C19" s="25"/>
      <c r="D19" s="25"/>
      <c r="E19" s="25"/>
      <c r="F19" s="25"/>
      <c r="G19" s="25"/>
      <c r="H19" s="25"/>
      <c r="I19" s="25"/>
      <c r="J19" s="25"/>
      <c r="K19" s="25"/>
      <c r="L19" s="25"/>
      <c r="M19" s="25"/>
      <c r="N19" s="25"/>
      <c r="O19" s="22"/>
      <c r="P19" s="25"/>
      <c r="Q19" s="25"/>
      <c r="R19" s="25"/>
      <c r="S19" s="22"/>
      <c r="T19" s="25"/>
      <c r="U19" s="25"/>
      <c r="V19" s="25"/>
      <c r="W19" s="22"/>
      <c r="X19" s="25"/>
      <c r="Y19" s="25"/>
      <c r="Z19" s="25"/>
      <c r="AA19" s="25"/>
      <c r="AB19" s="25"/>
      <c r="AC19" s="133"/>
      <c r="AD19" s="25"/>
      <c r="AE19" s="25"/>
      <c r="AF19" s="25"/>
      <c r="AG19" s="25"/>
      <c r="AH19" s="25"/>
      <c r="AI19" s="25"/>
      <c r="AJ19" s="25"/>
      <c r="AK19" s="25"/>
      <c r="AL19" s="25"/>
      <c r="AM19" s="25"/>
      <c r="AN19" s="25"/>
      <c r="AO19" s="25"/>
      <c r="AP19" s="25"/>
      <c r="AQ19" s="25"/>
      <c r="AR19" s="25"/>
      <c r="AS19" s="25"/>
      <c r="AT19" s="25"/>
    </row>
    <row r="20" spans="1:46" x14ac:dyDescent="0.25">
      <c r="A20" s="25"/>
      <c r="B20" s="25"/>
      <c r="C20" s="129" t="s">
        <v>205</v>
      </c>
      <c r="D20" s="39"/>
      <c r="E20" s="39"/>
      <c r="F20" s="39"/>
      <c r="G20" s="39"/>
      <c r="H20" s="39"/>
      <c r="I20" s="39"/>
      <c r="J20" s="39"/>
      <c r="K20" s="39"/>
      <c r="L20" s="39"/>
      <c r="M20" s="39"/>
      <c r="N20" s="39"/>
      <c r="O20" s="38"/>
      <c r="P20" s="39"/>
      <c r="Q20" s="39"/>
      <c r="R20" s="39"/>
      <c r="S20" s="38"/>
      <c r="T20" s="39"/>
      <c r="U20" s="39"/>
      <c r="V20" s="39"/>
      <c r="W20" s="38"/>
      <c r="X20" s="39"/>
      <c r="Y20" s="39"/>
      <c r="Z20" s="39"/>
      <c r="AA20" s="25"/>
      <c r="AB20" s="25"/>
      <c r="AC20" s="41">
        <f>COUNTIFS(O20:S20:W20, "C")</f>
        <v>0</v>
      </c>
      <c r="AD20" s="25"/>
      <c r="AE20" s="25"/>
      <c r="AF20" s="25"/>
      <c r="AG20" s="25"/>
      <c r="AH20" s="25"/>
      <c r="AI20" s="25"/>
      <c r="AJ20" s="25"/>
      <c r="AK20" s="25"/>
      <c r="AL20" s="25"/>
      <c r="AM20" s="25"/>
      <c r="AN20" s="25"/>
      <c r="AO20" s="25"/>
      <c r="AP20" s="25"/>
      <c r="AQ20" s="25"/>
      <c r="AR20" s="25"/>
      <c r="AS20" s="25"/>
      <c r="AT20" s="25"/>
    </row>
    <row r="21" spans="1:46" x14ac:dyDescent="0.25">
      <c r="A21" s="25"/>
      <c r="B21" s="25"/>
      <c r="C21" s="25"/>
      <c r="D21" s="25"/>
      <c r="E21" s="25"/>
      <c r="F21" s="25"/>
      <c r="G21" s="25"/>
      <c r="H21" s="25"/>
      <c r="I21" s="25"/>
      <c r="J21" s="25"/>
      <c r="K21" s="25"/>
      <c r="L21" s="25"/>
      <c r="M21" s="25"/>
      <c r="N21" s="25"/>
      <c r="O21" s="22"/>
      <c r="P21" s="25"/>
      <c r="Q21" s="25"/>
      <c r="R21" s="25"/>
      <c r="S21" s="22"/>
      <c r="T21" s="25"/>
      <c r="U21" s="25"/>
      <c r="V21" s="25"/>
      <c r="W21" s="22"/>
      <c r="X21" s="25"/>
      <c r="Y21" s="25"/>
      <c r="Z21" s="25"/>
      <c r="AA21" s="25"/>
      <c r="AB21" s="25"/>
      <c r="AC21" s="133"/>
      <c r="AD21" s="25"/>
      <c r="AE21" s="25"/>
      <c r="AF21" s="25"/>
      <c r="AG21" s="25"/>
      <c r="AH21" s="25"/>
      <c r="AI21" s="25"/>
      <c r="AJ21" s="25"/>
      <c r="AK21" s="25"/>
      <c r="AL21" s="25"/>
      <c r="AM21" s="25"/>
      <c r="AN21" s="25"/>
      <c r="AO21" s="25"/>
      <c r="AP21" s="25"/>
      <c r="AQ21" s="25"/>
      <c r="AR21" s="25"/>
      <c r="AS21" s="25"/>
      <c r="AT21" s="25"/>
    </row>
    <row r="22" spans="1:46" x14ac:dyDescent="0.25">
      <c r="A22" s="25"/>
      <c r="B22" s="25"/>
      <c r="C22" s="129" t="s">
        <v>204</v>
      </c>
      <c r="D22" s="39"/>
      <c r="E22" s="39"/>
      <c r="F22" s="39"/>
      <c r="G22" s="39"/>
      <c r="H22" s="39"/>
      <c r="I22" s="39"/>
      <c r="J22" s="39"/>
      <c r="K22" s="39"/>
      <c r="L22" s="39"/>
      <c r="M22" s="39"/>
      <c r="N22" s="39"/>
      <c r="O22" s="38"/>
      <c r="P22" s="39"/>
      <c r="Q22" s="39"/>
      <c r="R22" s="39"/>
      <c r="S22" s="38"/>
      <c r="T22" s="39"/>
      <c r="U22" s="39"/>
      <c r="V22" s="39"/>
      <c r="W22" s="38"/>
      <c r="X22" s="39"/>
      <c r="Y22" s="39"/>
      <c r="Z22" s="39"/>
      <c r="AA22" s="25"/>
      <c r="AB22" s="25"/>
      <c r="AC22" s="41">
        <f>COUNTIFS(O22:S22:W22, "C")</f>
        <v>0</v>
      </c>
      <c r="AD22" s="25"/>
      <c r="AE22" s="25"/>
      <c r="AF22" s="25"/>
      <c r="AG22" s="25"/>
      <c r="AH22" s="25"/>
      <c r="AI22" s="25"/>
      <c r="AJ22" s="25"/>
      <c r="AK22" s="25"/>
      <c r="AL22" s="25"/>
      <c r="AM22" s="25"/>
      <c r="AN22" s="25"/>
      <c r="AO22" s="25"/>
      <c r="AP22" s="25"/>
      <c r="AQ22" s="25"/>
      <c r="AR22" s="25"/>
      <c r="AS22" s="25"/>
      <c r="AT22" s="25"/>
    </row>
    <row r="23" spans="1:46"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row>
    <row r="24" spans="1:46" x14ac:dyDescent="0.25">
      <c r="A24" s="25"/>
      <c r="B24" s="25"/>
      <c r="C24" s="137"/>
      <c r="D24" s="25"/>
      <c r="E24" s="25"/>
      <c r="F24" s="25"/>
      <c r="G24" s="25"/>
      <c r="H24" s="25"/>
      <c r="I24" s="25"/>
      <c r="J24" s="25"/>
      <c r="K24" s="25"/>
      <c r="L24" s="25"/>
      <c r="M24" s="25"/>
      <c r="N24" s="25"/>
      <c r="O24" s="132"/>
      <c r="P24" s="25"/>
      <c r="Q24" s="25"/>
      <c r="R24" s="25"/>
      <c r="S24" s="132"/>
      <c r="T24" s="25"/>
      <c r="U24" s="25"/>
      <c r="V24" s="25"/>
      <c r="W24" s="132"/>
      <c r="X24" s="25"/>
      <c r="Y24" s="25"/>
      <c r="Z24" s="25"/>
      <c r="AA24" s="25"/>
      <c r="AB24" s="25"/>
      <c r="AC24" s="159" t="s">
        <v>643</v>
      </c>
      <c r="AD24" s="39"/>
      <c r="AE24" s="39"/>
      <c r="AF24" s="39"/>
      <c r="AG24" s="138"/>
      <c r="AH24" s="138"/>
      <c r="AI24" s="138"/>
      <c r="AJ24" s="138"/>
      <c r="AK24" s="138"/>
      <c r="AL24" s="138"/>
      <c r="AM24" s="138"/>
      <c r="AN24" s="138"/>
      <c r="AO24" s="139" t="s">
        <v>173</v>
      </c>
      <c r="AP24" s="25"/>
      <c r="AQ24" s="25"/>
      <c r="AR24" s="25"/>
      <c r="AS24" s="25"/>
      <c r="AT24" s="25"/>
    </row>
    <row r="25" spans="1:46"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46"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row>
    <row r="27" spans="1:46"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row>
    <row r="28" spans="1:46"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row>
    <row r="29" spans="1:46"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row>
  </sheetData>
  <sheetProtection selectLockedCells="1"/>
  <conditionalFormatting sqref="AC16">
    <cfRule type="cellIs" dxfId="6" priority="9" operator="equal">
      <formula>1</formula>
    </cfRule>
  </conditionalFormatting>
  <conditionalFormatting sqref="AC18">
    <cfRule type="cellIs" dxfId="5" priority="8" operator="equal">
      <formula>1</formula>
    </cfRule>
  </conditionalFormatting>
  <conditionalFormatting sqref="AC20">
    <cfRule type="cellIs" dxfId="4" priority="7" operator="equal">
      <formula>1</formula>
    </cfRule>
  </conditionalFormatting>
  <conditionalFormatting sqref="AC22">
    <cfRule type="cellIs" dxfId="3" priority="6" operator="equal">
      <formula>1</formula>
    </cfRule>
  </conditionalFormatting>
  <conditionalFormatting sqref="AQ7">
    <cfRule type="cellIs" dxfId="2" priority="4" operator="greaterThanOrEqual">
      <formula>$AQ$6</formula>
    </cfRule>
  </conditionalFormatting>
  <conditionalFormatting sqref="AQ8">
    <cfRule type="cellIs" dxfId="1" priority="3" operator="greaterThanOrEqual">
      <formula>$AQ$6</formula>
    </cfRule>
  </conditionalFormatting>
  <conditionalFormatting sqref="AC14">
    <cfRule type="cellIs" dxfId="0" priority="1" operator="equal">
      <formula>1</formula>
    </cfRule>
  </conditionalFormatting>
  <dataValidations xWindow="697" yWindow="744" count="2">
    <dataValidation type="list" allowBlank="1" showInputMessage="1" showErrorMessage="1" prompt="Maak Keuze" sqref="O14 O16 O18 O20 O22 U7:U8 Q7:Q8 W7:W8 AC7:AC8 AG7:AG8 O7:O8 S7:S8 AA7:AA8 AE7:AE8 AI7:AI8 M7:M8 Y7:Y8 AO7:AO8 AM7:AM8 AK7:AK8">
      <formula1>"C, NC"</formula1>
    </dataValidation>
    <dataValidation type="list" allowBlank="1" showInputMessage="1" showErrorMessage="1" prompt="Maak Keuze" sqref="S14 W14 S16 W16 S18 W18 S20 W20 S22 W22">
      <formula1>"Ja, Nee"</formula1>
    </dataValidation>
  </dataValidations>
  <hyperlinks>
    <hyperlink ref="AN3" location="Deel_3" tooltip="Terug naar Audit checklist deel 3" display="Hier"/>
    <hyperlink ref="AO24" location="B_Privacy_Veiligheid" tooltip="Terug naar B Privacy en Veiligheid" display="Hier"/>
    <hyperlink ref="AO10" location="B_Privacy_Veiligheid" tooltip="terug naar B. Privacy en Veiligheid" display="Hier"/>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41</vt:i4>
      </vt:variant>
    </vt:vector>
  </HeadingPairs>
  <TitlesOfParts>
    <vt:vector size="50" baseType="lpstr">
      <vt:lpstr>Toelichting zelfcheck</vt:lpstr>
      <vt:lpstr>Deel 1</vt:lpstr>
      <vt:lpstr>Deel 2</vt:lpstr>
      <vt:lpstr>Deel 3</vt:lpstr>
      <vt:lpstr>vraag 1.1-1.2</vt:lpstr>
      <vt:lpstr>vraag 1.3 - 1.7</vt:lpstr>
      <vt:lpstr>vraag 1.8 - 1.29</vt:lpstr>
      <vt:lpstr>vraag 2.2 - 2.4</vt:lpstr>
      <vt:lpstr>vraag 3.12 - 3.16</vt:lpstr>
      <vt:lpstr>'Toelichting zelfcheck'!_ftn1</vt:lpstr>
      <vt:lpstr>'Toelichting zelfcheck'!_ftnref1</vt:lpstr>
      <vt:lpstr>A_Aanmelding</vt:lpstr>
      <vt:lpstr>A_Aanmelding_DTL</vt:lpstr>
      <vt:lpstr>B_Aanvullende_anamnese</vt:lpstr>
      <vt:lpstr>B_Privacy_Veiligheid</vt:lpstr>
      <vt:lpstr>C_Aanvullend_Onderzoek</vt:lpstr>
      <vt:lpstr>D_Analyse</vt:lpstr>
      <vt:lpstr>Deel_2_NVLF_Richtlijn</vt:lpstr>
      <vt:lpstr>Deel_3</vt:lpstr>
      <vt:lpstr>E_Behandelplan</vt:lpstr>
      <vt:lpstr>F_Behandeling</vt:lpstr>
      <vt:lpstr>G_Evaluatie</vt:lpstr>
      <vt:lpstr>H_Afsluiting</vt:lpstr>
      <vt:lpstr>Start_1.1</vt:lpstr>
      <vt:lpstr>Start_1.12</vt:lpstr>
      <vt:lpstr>Start_1.13</vt:lpstr>
      <vt:lpstr>Start_1.14</vt:lpstr>
      <vt:lpstr>Start_1.15</vt:lpstr>
      <vt:lpstr>Start_1.16</vt:lpstr>
      <vt:lpstr>Start_1.17</vt:lpstr>
      <vt:lpstr>Start_1.18</vt:lpstr>
      <vt:lpstr>Start_1.19</vt:lpstr>
      <vt:lpstr>Start_1.2</vt:lpstr>
      <vt:lpstr>Start_1.20_1.21</vt:lpstr>
      <vt:lpstr>Start_1.22</vt:lpstr>
      <vt:lpstr>Start_1.23</vt:lpstr>
      <vt:lpstr>Start_1.24</vt:lpstr>
      <vt:lpstr>Start_1.25</vt:lpstr>
      <vt:lpstr>Start_1.26</vt:lpstr>
      <vt:lpstr>Start_1.27</vt:lpstr>
      <vt:lpstr>Start_1.28</vt:lpstr>
      <vt:lpstr>Start_1.29</vt:lpstr>
      <vt:lpstr>Start_1.3</vt:lpstr>
      <vt:lpstr>Start_1.4_1.7</vt:lpstr>
      <vt:lpstr>Start_1.8_1.11</vt:lpstr>
      <vt:lpstr>Start_2.2</vt:lpstr>
      <vt:lpstr>Start_2.3</vt:lpstr>
      <vt:lpstr>Start_2.4</vt:lpstr>
      <vt:lpstr>Start_3.12_3.13</vt:lpstr>
      <vt:lpstr>Start_3.14_3.16</vt:lpstr>
    </vt:vector>
  </TitlesOfParts>
  <Manager>Logopediepraktijk Lombardijen</Manager>
  <Company>Logopedie Lombardijen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Checklist Logopedie Lombadijen</dc:title>
  <dc:subject>Audit</dc:subject>
  <dc:creator>Ed van Elk;Tiana van Wijngaarden</dc:creator>
  <cp:lastModifiedBy>Karin van den Brink</cp:lastModifiedBy>
  <cp:lastPrinted>2017-08-25T12:14:01Z</cp:lastPrinted>
  <dcterms:created xsi:type="dcterms:W3CDTF">2013-03-27T12:16:35Z</dcterms:created>
  <dcterms:modified xsi:type="dcterms:W3CDTF">2018-01-12T09:35:34Z</dcterms:modified>
  <cp:category>Kwaliteit</cp:category>
  <cp:contentStatus>Definitief</cp:contentStatus>
</cp:coreProperties>
</file>